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mc:AlternateContent xmlns:mc="http://schemas.openxmlformats.org/markup-compatibility/2006">
    <mc:Choice Requires="x15">
      <x15ac:absPath xmlns:x15ac="http://schemas.microsoft.com/office/spreadsheetml/2010/11/ac" url="D:\working\waccache\TO1PEPF00002B0B\EXCELCNV\9efb4581-18dd-498d-b151-deae895b6b62\"/>
    </mc:Choice>
  </mc:AlternateContent>
  <xr:revisionPtr revIDLastSave="0" documentId="8_{D9D00345-068C-474E-840D-1536960E7BC1}" xr6:coauthVersionLast="47" xr6:coauthVersionMax="47" xr10:uidLastSave="{00000000-0000-0000-0000-000000000000}"/>
  <bookViews>
    <workbookView xWindow="-60" yWindow="-60" windowWidth="15480" windowHeight="11640" tabRatio="839" activeTab="2" xr2:uid="{00000000-000D-0000-FFFF-FFFF00000000}"/>
  </bookViews>
  <sheets>
    <sheet name="Instructions - PLEASE READ" sheetId="8" r:id="rId1"/>
    <sheet name="Step 1 Start Up Costs" sheetId="5" r:id="rId2"/>
    <sheet name="Step 2 Cashflow - Yr1 " sheetId="7" r:id="rId3"/>
  </sheets>
  <definedNames>
    <definedName name="_xlnm.Print_Area" localSheetId="1">'Step 1 Start Up Costs'!$A$1:$G$26</definedName>
    <definedName name="_xlnm.Print_Area" localSheetId="2">'Step 2 Cashflow - Yr1 '!$A$1:$AM$66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7" l="1"/>
  <c r="I10" i="7"/>
  <c r="I11" i="7"/>
  <c r="I12" i="7"/>
  <c r="I13" i="7"/>
  <c r="I17" i="7"/>
  <c r="I18" i="7"/>
  <c r="I21" i="7"/>
  <c r="I22" i="7"/>
  <c r="I23" i="7"/>
  <c r="I24" i="7"/>
  <c r="I25" i="7"/>
  <c r="I43" i="7"/>
  <c r="I51" i="7"/>
  <c r="I52" i="7"/>
  <c r="I54" i="7"/>
  <c r="E21" i="7"/>
  <c r="F21" i="7"/>
  <c r="G21" i="7"/>
  <c r="H21" i="7"/>
  <c r="E22" i="7"/>
  <c r="F22" i="7"/>
  <c r="G22" i="7"/>
  <c r="H22" i="7"/>
  <c r="E23" i="7"/>
  <c r="F23" i="7"/>
  <c r="G23" i="7"/>
  <c r="H23" i="7"/>
  <c r="E24" i="7"/>
  <c r="F24" i="7"/>
  <c r="G24" i="7"/>
  <c r="H24" i="7"/>
  <c r="D22" i="7"/>
  <c r="D23" i="7"/>
  <c r="D24" i="7"/>
  <c r="D21" i="7"/>
  <c r="G24" i="5"/>
  <c r="G21" i="5"/>
  <c r="G20" i="5"/>
  <c r="G19" i="5"/>
  <c r="G18" i="5"/>
  <c r="G16" i="5"/>
  <c r="G15" i="5"/>
  <c r="G14" i="5"/>
  <c r="G13" i="5"/>
  <c r="G12" i="5"/>
  <c r="G11" i="5"/>
  <c r="G10" i="5"/>
  <c r="G9" i="5"/>
  <c r="G5" i="5"/>
  <c r="G6" i="5"/>
  <c r="G7" i="5"/>
  <c r="G4" i="5"/>
  <c r="D9" i="7"/>
  <c r="E9" i="7"/>
  <c r="F9" i="7"/>
  <c r="G9" i="7"/>
  <c r="H9" i="7"/>
  <c r="P9" i="7"/>
  <c r="D10" i="7"/>
  <c r="E10" i="7"/>
  <c r="F10" i="7"/>
  <c r="G10" i="7"/>
  <c r="H10" i="7"/>
  <c r="P10" i="7"/>
  <c r="D11" i="7"/>
  <c r="E11" i="7"/>
  <c r="F11" i="7"/>
  <c r="G11" i="7"/>
  <c r="H11" i="7"/>
  <c r="P11" i="7"/>
  <c r="D12" i="7"/>
  <c r="E12" i="7"/>
  <c r="F12" i="7"/>
  <c r="G12" i="7"/>
  <c r="H12" i="7"/>
  <c r="P12" i="7"/>
  <c r="P13" i="7"/>
  <c r="P21" i="7"/>
  <c r="P22" i="7"/>
  <c r="P23" i="7"/>
  <c r="P24" i="7"/>
  <c r="P25" i="7"/>
  <c r="B22" i="5"/>
  <c r="D45" i="7"/>
  <c r="P45" i="7"/>
  <c r="P47" i="7"/>
  <c r="P49" i="7"/>
  <c r="P27" i="7"/>
  <c r="P28" i="7"/>
  <c r="P29" i="7"/>
  <c r="P30" i="7"/>
  <c r="P31" i="7"/>
  <c r="P32" i="7"/>
  <c r="P33" i="7"/>
  <c r="P34" i="7"/>
  <c r="P35" i="7"/>
  <c r="P36" i="7"/>
  <c r="P37" i="7"/>
  <c r="P38" i="7"/>
  <c r="P39" i="7"/>
  <c r="P40" i="7"/>
  <c r="P41" i="7"/>
  <c r="C22" i="5"/>
  <c r="C25" i="5"/>
  <c r="D14" i="7"/>
  <c r="D22" i="5"/>
  <c r="D25" i="5"/>
  <c r="D15" i="7"/>
  <c r="E22" i="5"/>
  <c r="E25" i="5"/>
  <c r="D16" i="7"/>
  <c r="D17" i="7"/>
  <c r="D13" i="7"/>
  <c r="D18" i="7"/>
  <c r="D51" i="7"/>
  <c r="D25" i="7"/>
  <c r="D43" i="7"/>
  <c r="D52" i="7"/>
  <c r="D54" i="7"/>
  <c r="D58" i="7"/>
  <c r="E56" i="7"/>
  <c r="E13" i="7"/>
  <c r="E17" i="7"/>
  <c r="E18" i="7"/>
  <c r="E25" i="7"/>
  <c r="E43" i="7"/>
  <c r="E51" i="7"/>
  <c r="E52" i="7"/>
  <c r="E54" i="7"/>
  <c r="E58" i="7"/>
  <c r="F56" i="7"/>
  <c r="F13" i="7"/>
  <c r="F17" i="7"/>
  <c r="F18" i="7"/>
  <c r="F25" i="7"/>
  <c r="F43" i="7"/>
  <c r="F51" i="7"/>
  <c r="F52" i="7"/>
  <c r="F54" i="7"/>
  <c r="F58" i="7"/>
  <c r="G56" i="7"/>
  <c r="G13" i="7"/>
  <c r="G17" i="7"/>
  <c r="G18" i="7"/>
  <c r="G25" i="7"/>
  <c r="G43" i="7"/>
  <c r="G51" i="7"/>
  <c r="G52" i="7"/>
  <c r="G54" i="7"/>
  <c r="G58" i="7"/>
  <c r="H56" i="7"/>
  <c r="H13" i="7"/>
  <c r="H17" i="7"/>
  <c r="H18" i="7"/>
  <c r="H25" i="7"/>
  <c r="H43" i="7"/>
  <c r="H51" i="7"/>
  <c r="H52" i="7"/>
  <c r="H54" i="7"/>
  <c r="H58" i="7"/>
  <c r="I56" i="7" s="1"/>
  <c r="I58" i="7" s="1"/>
  <c r="P56" i="7"/>
  <c r="K22" i="5"/>
  <c r="L22" i="5"/>
  <c r="M22" i="5"/>
  <c r="N22" i="5"/>
  <c r="O22" i="5"/>
  <c r="J22" i="5"/>
  <c r="I4" i="5"/>
  <c r="I5" i="5"/>
  <c r="I6" i="5"/>
  <c r="I7" i="5"/>
  <c r="I9" i="5"/>
  <c r="I10" i="5"/>
  <c r="I11" i="5"/>
  <c r="I12" i="5"/>
  <c r="I13" i="5"/>
  <c r="I14" i="5"/>
  <c r="I15" i="5"/>
  <c r="I16" i="5"/>
  <c r="I18" i="5"/>
  <c r="I19" i="5"/>
  <c r="I20" i="5"/>
  <c r="I21" i="5"/>
  <c r="I22" i="5"/>
  <c r="B4" i="7"/>
  <c r="B5" i="7"/>
  <c r="P14" i="7"/>
  <c r="P46" i="7"/>
  <c r="B9" i="7"/>
  <c r="B21" i="7"/>
  <c r="B25" i="5"/>
  <c r="G25" i="5" s="1"/>
  <c r="B10" i="7"/>
  <c r="B22" i="7"/>
  <c r="B6" i="7"/>
  <c r="B11" i="7"/>
  <c r="B23" i="7"/>
  <c r="B7" i="7"/>
  <c r="P4" i="7"/>
  <c r="P5" i="7"/>
  <c r="P6" i="7"/>
  <c r="P7" i="7"/>
  <c r="P48" i="7"/>
  <c r="P44" i="7"/>
  <c r="B12" i="7"/>
  <c r="B24" i="7"/>
  <c r="P50" i="7"/>
  <c r="P43" i="7"/>
  <c r="B26" i="5"/>
  <c r="C26" i="5"/>
  <c r="P16" i="7"/>
  <c r="E26" i="5"/>
  <c r="P15" i="7"/>
  <c r="D26" i="5"/>
  <c r="C61" i="7"/>
  <c r="C62" i="7"/>
  <c r="P17" i="7"/>
  <c r="P18" i="7"/>
  <c r="C63" i="7"/>
  <c r="P51" i="7"/>
  <c r="P52" i="7"/>
  <c r="P54" i="7"/>
  <c r="P58" i="7"/>
  <c r="G26" i="5" l="1"/>
  <c r="G22" i="5"/>
</calcChain>
</file>

<file path=xl/sharedStrings.xml><?xml version="1.0" encoding="utf-8"?>
<sst xmlns="http://schemas.openxmlformats.org/spreadsheetml/2006/main" count="125" uniqueCount="124">
  <si>
    <t>Cashflow Guidelines</t>
  </si>
  <si>
    <t>IMPORTANT - Do not edit anything with a blue background (it will affect the cell formulas)</t>
  </si>
  <si>
    <t xml:space="preserve">Please ensure the Start Up Cost sheet is filled out.  State how much money you need for each item and specify the sources of financing where : Grant, Owner’s Contribution (investment), or another funding sources. Also on this page name your core products/packages/service being offered.  </t>
  </si>
  <si>
    <r>
      <rPr>
        <sz val="12"/>
        <color rgb="FF000000"/>
        <rFont val="Calibri"/>
      </rPr>
      <t xml:space="preserve">The amounts on Start Up Cost sheet will automatically populate the cashflow (i.e. Owner’s Investment and Grant).  In the </t>
    </r>
    <r>
      <rPr>
        <b/>
        <sz val="12"/>
        <color rgb="FF000000"/>
        <rFont val="Calibri"/>
      </rPr>
      <t>example</t>
    </r>
    <r>
      <rPr>
        <sz val="12"/>
        <color rgb="FF000000"/>
        <rFont val="Calibri"/>
      </rPr>
      <t xml:space="preserve"> provided the cashflow matches the amounts</t>
    </r>
    <r>
      <rPr>
        <u/>
        <sz val="12"/>
        <color rgb="FF000000"/>
        <rFont val="Calibri"/>
      </rPr>
      <t xml:space="preserve"> </t>
    </r>
    <r>
      <rPr>
        <sz val="12"/>
        <color rgb="FF000000"/>
        <rFont val="Calibri"/>
      </rPr>
      <t xml:space="preserve">on the Start Up Cost sheet: Owner’s Contribution (Investment): $1,800 and Grant: $1,500 (total of $3,300). </t>
    </r>
  </si>
  <si>
    <t>Start the cashflow in the month you expect to receive the GRANT/LOAN, regardless whether you have started the business or not.  This means change the name of the months on the top row accordingly.</t>
  </si>
  <si>
    <r>
      <t xml:space="preserve">Cumulative cashflow line (J) must </t>
    </r>
    <r>
      <rPr>
        <b/>
        <sz val="12"/>
        <rFont val="Calibri"/>
        <family val="2"/>
      </rPr>
      <t>always</t>
    </r>
    <r>
      <rPr>
        <sz val="12"/>
        <rFont val="Calibri"/>
        <family val="2"/>
      </rPr>
      <t xml:space="preserve"> </t>
    </r>
    <r>
      <rPr>
        <u/>
        <sz val="12"/>
        <rFont val="Calibri"/>
        <family val="2"/>
      </rPr>
      <t>be positive for each and every month</t>
    </r>
    <r>
      <rPr>
        <sz val="12"/>
        <rFont val="Calibri"/>
        <family val="2"/>
      </rPr>
      <t xml:space="preserve">. If it is negative, you will need to adjust your expenses or find additional sources of funds to cover the shortfall.  </t>
    </r>
  </si>
  <si>
    <t>Please remember in order to have a sustainable business you will need to pay yourself. In the first few months your draw may be limited, however, you will need to show you can support yourself (and family where applicable).</t>
  </si>
  <si>
    <t xml:space="preserve"> </t>
  </si>
  <si>
    <t>The projected Income Statement is automatically calculated once you fill in the cashflow.</t>
  </si>
  <si>
    <r>
      <t xml:space="preserve">Set aside </t>
    </r>
    <r>
      <rPr>
        <b/>
        <sz val="12"/>
        <rFont val="Calibri"/>
        <family val="2"/>
      </rPr>
      <t>25% of any profit</t>
    </r>
    <r>
      <rPr>
        <sz val="12"/>
        <rFont val="Calibri"/>
        <family val="2"/>
      </rPr>
      <t xml:space="preserve"> you make (see income statement, it will automatically calculate it for you) and ensure you include it in the Income Tax line of the cashflow.</t>
    </r>
  </si>
  <si>
    <r>
      <t xml:space="preserve">Please explain your Sales Forecast Assumptions, found at the top of the cashflow, on a separate sheet.   For </t>
    </r>
    <r>
      <rPr>
        <b/>
        <sz val="12"/>
        <rFont val="Calibri"/>
        <family val="2"/>
      </rPr>
      <t>example</t>
    </r>
    <r>
      <rPr>
        <sz val="12"/>
        <rFont val="Calibri"/>
        <family val="2"/>
      </rPr>
      <t xml:space="preserve"> you could state:</t>
    </r>
  </si>
  <si>
    <t>Sales Forecast Example</t>
  </si>
  <si>
    <r>
      <rPr>
        <b/>
        <sz val="12"/>
        <color rgb="FF000000"/>
        <rFont val="Calibri"/>
      </rPr>
      <t>May</t>
    </r>
    <r>
      <rPr>
        <sz val="12"/>
        <color rgb="FF000000"/>
        <rFont val="Calibri"/>
      </rPr>
      <t xml:space="preserve">: You are building up your business, the sales may be very low or even 0 sales. </t>
    </r>
  </si>
  <si>
    <r>
      <rPr>
        <b/>
        <sz val="12"/>
        <color rgb="FF000000"/>
        <rFont val="Calibri"/>
      </rPr>
      <t>Starting from June</t>
    </r>
    <r>
      <rPr>
        <sz val="12"/>
        <color rgb="FF000000"/>
        <rFont val="Calibri"/>
      </rPr>
      <t xml:space="preserve">: From our previous months selling and marketing we estimate clients purchase 10 in June and increasing in the next few month. </t>
    </r>
  </si>
  <si>
    <r>
      <t xml:space="preserve">Continue explaining Sales Forecast for </t>
    </r>
    <r>
      <rPr>
        <b/>
        <sz val="12"/>
        <rFont val="Calibri"/>
        <family val="2"/>
      </rPr>
      <t>each month in Year One.</t>
    </r>
  </si>
  <si>
    <t xml:space="preserve">This will help you to articulate your marketing strategy in terms of specific marketing activities.  Sales are a direct result of your marketing efforts. You will need a consistent, active marketing approach to achieve your sales target.  The dollars spent in the Advertising and Promotions line in your cash flow will be explained in your Sales Forecast .            </t>
  </si>
  <si>
    <t>Grant Guidelines</t>
  </si>
  <si>
    <t>Tax Treatment of award</t>
  </si>
  <si>
    <t>The starter company grant is considered taxable under the Canada and Ontario income tax acts.   A T4A slip will be issued to the recipient of the award.</t>
  </si>
  <si>
    <t>Commitments:</t>
  </si>
  <si>
    <t>Any misuse of the initial grant amount may result in the denial of the final disbursement and or repayment of the initial disbursement</t>
  </si>
  <si>
    <t>All elements of the program must be completed in order to receive the final award; this includes but is not limited to the following:</t>
  </si>
  <si>
    <t>* Confirmed participation in training program and mentor meetings</t>
  </si>
  <si>
    <t>* Completion of milestone worksheets</t>
  </si>
  <si>
    <t>* Provision of documentation and receipts as required</t>
  </si>
  <si>
    <t xml:space="preserve">   </t>
  </si>
  <si>
    <t>Start-up Costs - Itemized Example</t>
  </si>
  <si>
    <t>Item</t>
  </si>
  <si>
    <t>Cost of Item</t>
  </si>
  <si>
    <t>Owner Contributed</t>
  </si>
  <si>
    <t>Summer Program Grant (up to $1500)</t>
  </si>
  <si>
    <t>Other Loan (Futurpreneur)</t>
  </si>
  <si>
    <t>Totals - Check (should = 0)</t>
  </si>
  <si>
    <t>Total Receipts Verified (MSBC)</t>
  </si>
  <si>
    <t>Receipts Verified Month 1</t>
  </si>
  <si>
    <t>Receipts Verified Month 2</t>
  </si>
  <si>
    <t>Receipts Verified Month 3</t>
  </si>
  <si>
    <t>Receipts Verified Month 4</t>
  </si>
  <si>
    <t>Receipts Verified Month 5</t>
  </si>
  <si>
    <t>Receipts Verified Month 6</t>
  </si>
  <si>
    <t>Lease - Leasehold Improvements and Other</t>
  </si>
  <si>
    <t>First two months rent</t>
  </si>
  <si>
    <t>Sound proofing</t>
  </si>
  <si>
    <t>Labour</t>
  </si>
  <si>
    <t>Legal fees to review lease</t>
  </si>
  <si>
    <t>General Start-up Costs</t>
  </si>
  <si>
    <t>Insurance (one year)</t>
  </si>
  <si>
    <t>Bank Charge</t>
  </si>
  <si>
    <t>Office Supplies</t>
  </si>
  <si>
    <t>Office Furniture (desk, filing cabinet)</t>
  </si>
  <si>
    <t>Computer, printer, fax machine</t>
  </si>
  <si>
    <t>Digital Marketng Fee</t>
  </si>
  <si>
    <t>Accounting Consultation to set up books</t>
  </si>
  <si>
    <t>Legal fees to review contracts</t>
  </si>
  <si>
    <t>Inventory</t>
  </si>
  <si>
    <t>Bronze package (2 hr session)</t>
  </si>
  <si>
    <t>SUBTOTAL</t>
  </si>
  <si>
    <t>Cash</t>
  </si>
  <si>
    <t>Working capital</t>
  </si>
  <si>
    <t>TOTALS</t>
  </si>
  <si>
    <t>Percentage Contribution</t>
  </si>
  <si>
    <t xml:space="preserve">Everything highlighted in BLUE are auto calculation, DO NOT CHANGE. Everything in White is changable. </t>
  </si>
  <si>
    <t xml:space="preserve">Cash Flow Forecast - Year 1 </t>
  </si>
  <si>
    <t>Month</t>
  </si>
  <si>
    <t>May</t>
  </si>
  <si>
    <t>June</t>
  </si>
  <si>
    <t>July</t>
  </si>
  <si>
    <t>August</t>
  </si>
  <si>
    <t>September</t>
  </si>
  <si>
    <t>October</t>
  </si>
  <si>
    <t>Total</t>
  </si>
  <si>
    <t>Assumptions - sales per month</t>
  </si>
  <si>
    <t>Cash Inflow</t>
  </si>
  <si>
    <t>Avg $</t>
  </si>
  <si>
    <t>Total Cash Sales</t>
  </si>
  <si>
    <t xml:space="preserve">Owner's Investment </t>
  </si>
  <si>
    <t>Summer Company Grant</t>
  </si>
  <si>
    <t>Futurpreneur Loan</t>
  </si>
  <si>
    <t>Total Other Cash Inflow</t>
  </si>
  <si>
    <t>(A) TOTAL CASH INFLOW</t>
  </si>
  <si>
    <t>Cash Outflow</t>
  </si>
  <si>
    <t>Inventory (Cost of Goods Sold - COGS)</t>
  </si>
  <si>
    <t>$200 includes: $150 for labour, and $50 for materials</t>
  </si>
  <si>
    <t>(B) INVENTORY COSTS (COGS)</t>
  </si>
  <si>
    <t>General Expenses</t>
  </si>
  <si>
    <t>Owner's draw/salary</t>
  </si>
  <si>
    <t>Employee/contractor</t>
  </si>
  <si>
    <t>Legal</t>
  </si>
  <si>
    <t>Accounting</t>
  </si>
  <si>
    <t>Advertising and promotion</t>
  </si>
  <si>
    <t>Rent</t>
  </si>
  <si>
    <t>Property taxes</t>
  </si>
  <si>
    <t>Utilities</t>
  </si>
  <si>
    <t>Insurance</t>
  </si>
  <si>
    <t>Bank Charges</t>
  </si>
  <si>
    <t>Office supplies &amp; postage</t>
  </si>
  <si>
    <t>Telephone &amp; Internet</t>
  </si>
  <si>
    <t>Alarm System</t>
  </si>
  <si>
    <t>Subscriptions &amp; Memberships</t>
  </si>
  <si>
    <t>Training</t>
  </si>
  <si>
    <t xml:space="preserve">     (C) TOTAL GENERAL EXPENSES </t>
  </si>
  <si>
    <t xml:space="preserve">Other disbursements </t>
  </si>
  <si>
    <t>Start-up Costs</t>
  </si>
  <si>
    <t>Income Tax</t>
  </si>
  <si>
    <t>(?) Loan - Interest Payment + Admin Fee</t>
  </si>
  <si>
    <t>(?) Loan - Principal Payment</t>
  </si>
  <si>
    <t>(?) - Interest Payment</t>
  </si>
  <si>
    <t>(?) - Principal Payment</t>
  </si>
  <si>
    <t xml:space="preserve">     (D) TOTAL OTHER DISBURSEMENTS </t>
  </si>
  <si>
    <t xml:space="preserve">(E) TOTAL CASH OUTFLOW (B+C+D) </t>
  </si>
  <si>
    <t xml:space="preserve">(F)  NET CASHFLOW (A-E) </t>
  </si>
  <si>
    <t>(G)  CASH FROM PREVIOUS PERIOD</t>
  </si>
  <si>
    <t>(J) CUMULATIVE CASHFLOW (F+G)</t>
  </si>
  <si>
    <t>Loan Terms: Interest Only for the first 12 months</t>
  </si>
  <si>
    <t>Principal</t>
  </si>
  <si>
    <t>Floating Rate</t>
  </si>
  <si>
    <t>Additional Interest Rate</t>
  </si>
  <si>
    <t>Admin Fee</t>
  </si>
  <si>
    <t>CYBF</t>
  </si>
  <si>
    <t>BDC</t>
  </si>
  <si>
    <t>TOTAL</t>
  </si>
  <si>
    <t>Income tax is automativally calculated</t>
  </si>
  <si>
    <r>
      <t xml:space="preserve">Start your cashflow in the month you expect to receive your </t>
    </r>
    <r>
      <rPr>
        <sz val="10"/>
        <rFont val="Arial"/>
        <family val="2"/>
      </rPr>
      <t>GRANT</t>
    </r>
  </si>
  <si>
    <t>Cumulative cashflow (J) must always be positive for EACH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</si>
</sst>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_-* #,##0_-;\-* #,##0_-;_-* &quot;-&quot;_-;_-@_-"/>
    <numFmt numFmtId="165" formatCode="0.0%"/>
  </numFmts>
  <fonts count="22">
    <font>
      <sz val="10"/>
      <name val="Arial"/>
    </font>
    <font>
      <sz val="10"/>
      <name val="Arial"/>
    </font>
    <font>
      <b/>
      <sz val="14"/>
      <name val="Arial"/>
      <family val="2"/>
    </font>
    <font>
      <sz val="10"/>
      <name val="Arial"/>
      <family val="2"/>
    </font>
    <font>
      <b/>
      <sz val="10"/>
      <name val="Arial"/>
      <family val="2"/>
    </font>
    <font>
      <b/>
      <i/>
      <sz val="10"/>
      <name val="Arial"/>
      <family val="2"/>
    </font>
    <font>
      <sz val="12"/>
      <name val="Calibri"/>
      <family val="2"/>
    </font>
    <font>
      <b/>
      <sz val="12"/>
      <name val="Calibri"/>
      <family val="2"/>
    </font>
    <font>
      <b/>
      <sz val="18"/>
      <name val="Calibri"/>
      <family val="2"/>
    </font>
    <font>
      <u/>
      <sz val="12"/>
      <name val="Calibri"/>
      <family val="2"/>
    </font>
    <font>
      <b/>
      <sz val="20"/>
      <name val="Calibri"/>
      <family val="2"/>
    </font>
    <font>
      <sz val="12"/>
      <name val="Times New Roman"/>
      <family val="1"/>
    </font>
    <font>
      <u/>
      <sz val="10"/>
      <name val="Arial"/>
      <family val="2"/>
    </font>
    <font>
      <b/>
      <sz val="14"/>
      <name val="Calibri"/>
      <family val="2"/>
    </font>
    <font>
      <sz val="8"/>
      <name val="Arial"/>
      <family val="2"/>
    </font>
    <font>
      <u/>
      <sz val="10"/>
      <color theme="10"/>
      <name val="Arial"/>
      <family val="2"/>
    </font>
    <font>
      <sz val="10"/>
      <color rgb="FFFF0000"/>
      <name val="Arial"/>
      <family val="2"/>
    </font>
    <font>
      <sz val="10"/>
      <color theme="1"/>
      <name val="Arial"/>
      <family val="2"/>
    </font>
    <font>
      <b/>
      <sz val="18"/>
      <color rgb="FFFF0000"/>
      <name val="Calibri"/>
      <family val="2"/>
    </font>
    <font>
      <sz val="12"/>
      <color rgb="FF000000"/>
      <name val="Calibri"/>
    </font>
    <font>
      <b/>
      <sz val="12"/>
      <color rgb="FF000000"/>
      <name val="Calibri"/>
    </font>
    <font>
      <u/>
      <sz val="12"/>
      <color rgb="FF000000"/>
      <name val="Calibri"/>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00"/>
        <bgColor rgb="FF000000"/>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 fillId="0" borderId="0"/>
    <xf numFmtId="9" fontId="1" fillId="0" borderId="0" applyFont="0" applyFill="0" applyBorder="0" applyAlignment="0" applyProtection="0"/>
    <xf numFmtId="9" fontId="3" fillId="0" borderId="0" applyFont="0" applyFill="0" applyBorder="0" applyAlignment="0" applyProtection="0"/>
  </cellStyleXfs>
  <cellXfs count="192">
    <xf numFmtId="0" fontId="0" fillId="0" borderId="0" xfId="0"/>
    <xf numFmtId="0" fontId="2" fillId="2" borderId="0" xfId="0" applyFont="1" applyFill="1"/>
    <xf numFmtId="0" fontId="3" fillId="2" borderId="0" xfId="0" applyFont="1" applyFill="1" applyAlignment="1">
      <alignment wrapText="1"/>
    </xf>
    <xf numFmtId="0" fontId="3" fillId="2" borderId="0" xfId="0" applyFont="1" applyFill="1"/>
    <xf numFmtId="0" fontId="4" fillId="2" borderId="1" xfId="0" applyFont="1" applyFill="1" applyBorder="1" applyAlignment="1">
      <alignment horizontal="center"/>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0" xfId="0" applyFont="1" applyFill="1" applyAlignment="1">
      <alignment horizontal="center" wrapText="1"/>
    </xf>
    <xf numFmtId="0" fontId="4" fillId="2" borderId="5" xfId="0" applyFont="1" applyFill="1" applyBorder="1" applyAlignment="1">
      <alignment horizontal="center" wrapText="1"/>
    </xf>
    <xf numFmtId="0" fontId="4" fillId="2" borderId="0" xfId="0" applyFont="1" applyFill="1"/>
    <xf numFmtId="0" fontId="4" fillId="3" borderId="6" xfId="0" applyFont="1" applyFill="1" applyBorder="1" applyAlignment="1">
      <alignment horizontal="left"/>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4" fillId="3" borderId="9" xfId="0" applyFont="1" applyFill="1" applyBorder="1" applyAlignment="1">
      <alignment horizontal="left" wrapText="1"/>
    </xf>
    <xf numFmtId="0" fontId="4" fillId="3" borderId="5" xfId="0" applyFont="1" applyFill="1" applyBorder="1" applyAlignment="1">
      <alignment horizontal="center" wrapText="1"/>
    </xf>
    <xf numFmtId="9" fontId="4" fillId="2" borderId="10" xfId="7" applyFont="1" applyFill="1" applyBorder="1"/>
    <xf numFmtId="9" fontId="3" fillId="2" borderId="0" xfId="7" applyFont="1" applyFill="1" applyBorder="1" applyAlignment="1">
      <alignment wrapText="1"/>
    </xf>
    <xf numFmtId="9" fontId="3" fillId="2" borderId="0" xfId="7" applyFont="1" applyFill="1"/>
    <xf numFmtId="5" fontId="3" fillId="2" borderId="0" xfId="0" applyNumberFormat="1" applyFont="1" applyFill="1" applyAlignment="1">
      <alignment wrapText="1"/>
    </xf>
    <xf numFmtId="0" fontId="1" fillId="2" borderId="0" xfId="0" applyFont="1" applyFill="1"/>
    <xf numFmtId="38" fontId="1" fillId="2" borderId="0" xfId="0" applyNumberFormat="1" applyFont="1" applyFill="1" applyAlignment="1">
      <alignment horizontal="center"/>
    </xf>
    <xf numFmtId="6" fontId="1" fillId="2" borderId="0" xfId="0" applyNumberFormat="1" applyFont="1" applyFill="1" applyAlignment="1">
      <alignment horizontal="right"/>
    </xf>
    <xf numFmtId="38" fontId="1" fillId="2" borderId="0" xfId="0" applyNumberFormat="1" applyFont="1" applyFill="1"/>
    <xf numFmtId="38" fontId="4" fillId="2" borderId="0" xfId="0" applyNumberFormat="1" applyFont="1" applyFill="1"/>
    <xf numFmtId="0" fontId="4" fillId="3" borderId="11" xfId="0" applyFont="1" applyFill="1" applyBorder="1"/>
    <xf numFmtId="0" fontId="4" fillId="3" borderId="12" xfId="0" applyFont="1" applyFill="1" applyBorder="1"/>
    <xf numFmtId="38" fontId="1" fillId="3" borderId="13" xfId="0" applyNumberFormat="1" applyFont="1" applyFill="1" applyBorder="1"/>
    <xf numFmtId="38" fontId="1" fillId="3" borderId="5" xfId="0" applyNumberFormat="1" applyFont="1" applyFill="1" applyBorder="1"/>
    <xf numFmtId="6" fontId="4" fillId="3" borderId="14" xfId="0" applyNumberFormat="1" applyFont="1" applyFill="1" applyBorder="1"/>
    <xf numFmtId="2" fontId="3" fillId="2" borderId="12" xfId="0" applyNumberFormat="1" applyFont="1" applyFill="1" applyBorder="1" applyAlignment="1">
      <alignment horizontal="right"/>
    </xf>
    <xf numFmtId="164" fontId="1" fillId="2" borderId="5" xfId="0" applyNumberFormat="1" applyFont="1" applyFill="1" applyBorder="1"/>
    <xf numFmtId="0" fontId="4" fillId="3" borderId="14" xfId="0" applyFont="1" applyFill="1" applyBorder="1"/>
    <xf numFmtId="0" fontId="3" fillId="2" borderId="11" xfId="0" applyFont="1" applyFill="1" applyBorder="1" applyAlignment="1">
      <alignment horizontal="left"/>
    </xf>
    <xf numFmtId="6" fontId="4" fillId="2" borderId="14" xfId="0" applyNumberFormat="1" applyFont="1" applyFill="1" applyBorder="1"/>
    <xf numFmtId="165" fontId="1" fillId="2" borderId="0" xfId="0" applyNumberFormat="1" applyFont="1" applyFill="1"/>
    <xf numFmtId="0" fontId="4" fillId="2" borderId="11" xfId="0" applyFont="1" applyFill="1" applyBorder="1" applyAlignment="1">
      <alignment horizontal="left"/>
    </xf>
    <xf numFmtId="0" fontId="4" fillId="2" borderId="11" xfId="0" applyFont="1" applyFill="1" applyBorder="1" applyAlignment="1">
      <alignment horizontal="left" indent="2"/>
    </xf>
    <xf numFmtId="6" fontId="4" fillId="2" borderId="5" xfId="0" applyNumberFormat="1" applyFont="1" applyFill="1" applyBorder="1"/>
    <xf numFmtId="0" fontId="5" fillId="2" borderId="11" xfId="0" applyFont="1" applyFill="1" applyBorder="1"/>
    <xf numFmtId="0" fontId="5" fillId="2" borderId="11" xfId="0" applyFont="1" applyFill="1" applyBorder="1" applyAlignment="1">
      <alignment horizontal="left"/>
    </xf>
    <xf numFmtId="0" fontId="4" fillId="2" borderId="11" xfId="0" applyFont="1" applyFill="1" applyBorder="1"/>
    <xf numFmtId="6" fontId="4" fillId="3" borderId="5" xfId="0" applyNumberFormat="1" applyFont="1" applyFill="1" applyBorder="1"/>
    <xf numFmtId="6" fontId="4" fillId="2" borderId="0" xfId="0" applyNumberFormat="1" applyFont="1" applyFill="1"/>
    <xf numFmtId="0" fontId="3" fillId="2" borderId="0" xfId="0" applyFont="1" applyFill="1" applyAlignment="1">
      <alignment horizontal="left"/>
    </xf>
    <xf numFmtId="38" fontId="4" fillId="0" borderId="0" xfId="0" applyNumberFormat="1" applyFont="1"/>
    <xf numFmtId="0" fontId="4" fillId="0" borderId="0" xfId="0" applyFont="1"/>
    <xf numFmtId="164" fontId="0" fillId="2" borderId="5" xfId="0" applyNumberFormat="1" applyFill="1" applyBorder="1"/>
    <xf numFmtId="0" fontId="3" fillId="4" borderId="6" xfId="0" applyFont="1" applyFill="1" applyBorder="1" applyAlignment="1">
      <alignment horizontal="left"/>
    </xf>
    <xf numFmtId="0" fontId="4" fillId="4" borderId="0" xfId="0" applyFont="1" applyFill="1" applyAlignment="1">
      <alignment wrapText="1"/>
    </xf>
    <xf numFmtId="0" fontId="4" fillId="4" borderId="6" xfId="0" applyFont="1" applyFill="1" applyBorder="1" applyAlignment="1">
      <alignment horizontal="left"/>
    </xf>
    <xf numFmtId="0" fontId="4" fillId="4" borderId="16" xfId="0" applyFont="1" applyFill="1" applyBorder="1" applyAlignment="1">
      <alignment horizontal="right"/>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0" fillId="0" borderId="0" xfId="0" applyAlignment="1">
      <alignment wrapText="1"/>
    </xf>
    <xf numFmtId="0" fontId="10"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15" fillId="0" borderId="0" xfId="4" applyAlignment="1">
      <alignment vertical="center" wrapText="1"/>
    </xf>
    <xf numFmtId="0" fontId="11" fillId="0" borderId="0" xfId="0" applyFont="1" applyAlignment="1">
      <alignment vertical="center" wrapText="1"/>
    </xf>
    <xf numFmtId="6" fontId="4" fillId="5" borderId="14" xfId="0" applyNumberFormat="1" applyFont="1" applyFill="1" applyBorder="1"/>
    <xf numFmtId="0" fontId="16" fillId="0" borderId="0" xfId="0" applyFont="1"/>
    <xf numFmtId="165" fontId="1" fillId="2" borderId="17" xfId="0" applyNumberFormat="1" applyFont="1" applyFill="1" applyBorder="1"/>
    <xf numFmtId="38" fontId="4" fillId="2" borderId="17" xfId="0" applyNumberFormat="1" applyFont="1" applyFill="1" applyBorder="1"/>
    <xf numFmtId="38" fontId="1" fillId="2" borderId="17" xfId="0" applyNumberFormat="1" applyFont="1" applyFill="1" applyBorder="1"/>
    <xf numFmtId="165" fontId="12" fillId="2" borderId="0" xfId="0" applyNumberFormat="1" applyFont="1" applyFill="1"/>
    <xf numFmtId="38" fontId="0" fillId="2" borderId="0" xfId="0" applyNumberFormat="1" applyFill="1"/>
    <xf numFmtId="0" fontId="0" fillId="2" borderId="11" xfId="0" applyFill="1" applyBorder="1" applyAlignment="1">
      <alignment horizontal="left"/>
    </xf>
    <xf numFmtId="0" fontId="3" fillId="0" borderId="11" xfId="0" applyFont="1" applyBorder="1" applyAlignment="1">
      <alignment horizontal="left"/>
    </xf>
    <xf numFmtId="9" fontId="3" fillId="6" borderId="19" xfId="7" applyFont="1" applyFill="1" applyBorder="1" applyAlignment="1">
      <alignment wrapText="1"/>
    </xf>
    <xf numFmtId="9" fontId="3" fillId="6" borderId="20" xfId="7" applyFont="1" applyFill="1" applyBorder="1" applyAlignment="1">
      <alignment wrapText="1"/>
    </xf>
    <xf numFmtId="9" fontId="3" fillId="6" borderId="21" xfId="7" applyFont="1" applyFill="1" applyBorder="1" applyAlignment="1">
      <alignment wrapText="1"/>
    </xf>
    <xf numFmtId="0" fontId="0" fillId="4" borderId="6" xfId="0" applyFill="1" applyBorder="1" applyAlignment="1">
      <alignment horizontal="left"/>
    </xf>
    <xf numFmtId="0" fontId="0" fillId="6" borderId="6" xfId="0" applyFill="1" applyBorder="1" applyAlignment="1">
      <alignment horizontal="left"/>
    </xf>
    <xf numFmtId="0" fontId="3" fillId="6" borderId="11" xfId="0" applyFont="1" applyFill="1" applyBorder="1" applyAlignment="1">
      <alignment horizontal="left"/>
    </xf>
    <xf numFmtId="6" fontId="4" fillId="6" borderId="14" xfId="0" applyNumberFormat="1" applyFont="1" applyFill="1" applyBorder="1"/>
    <xf numFmtId="38" fontId="4" fillId="6" borderId="14" xfId="0" applyNumberFormat="1" applyFont="1" applyFill="1" applyBorder="1"/>
    <xf numFmtId="6" fontId="4" fillId="6" borderId="5" xfId="0" applyNumberFormat="1" applyFont="1" applyFill="1" applyBorder="1"/>
    <xf numFmtId="0" fontId="4" fillId="6" borderId="16" xfId="0" applyFont="1" applyFill="1" applyBorder="1" applyAlignment="1">
      <alignment horizontal="left"/>
    </xf>
    <xf numFmtId="6" fontId="4" fillId="6" borderId="22" xfId="0" applyNumberFormat="1" applyFont="1" applyFill="1" applyBorder="1"/>
    <xf numFmtId="38" fontId="4" fillId="0" borderId="18" xfId="0" applyNumberFormat="1" applyFont="1" applyBorder="1" applyAlignment="1">
      <alignment wrapText="1"/>
    </xf>
    <xf numFmtId="38" fontId="4" fillId="0" borderId="25" xfId="0" applyNumberFormat="1" applyFont="1" applyBorder="1" applyAlignment="1">
      <alignment horizontal="right" wrapText="1"/>
    </xf>
    <xf numFmtId="6" fontId="1" fillId="2" borderId="5" xfId="0" applyNumberFormat="1" applyFont="1" applyFill="1" applyBorder="1"/>
    <xf numFmtId="6" fontId="3" fillId="4" borderId="12" xfId="0" applyNumberFormat="1" applyFont="1" applyFill="1" applyBorder="1" applyAlignment="1">
      <alignment horizontal="right"/>
    </xf>
    <xf numFmtId="6" fontId="4" fillId="2" borderId="12" xfId="0" applyNumberFormat="1" applyFont="1" applyFill="1" applyBorder="1" applyAlignment="1">
      <alignment horizontal="left"/>
    </xf>
    <xf numFmtId="6" fontId="3" fillId="2" borderId="12" xfId="0" applyNumberFormat="1" applyFont="1" applyFill="1" applyBorder="1" applyAlignment="1">
      <alignment horizontal="left"/>
    </xf>
    <xf numFmtId="6" fontId="1" fillId="4" borderId="5" xfId="0" applyNumberFormat="1" applyFont="1" applyFill="1" applyBorder="1"/>
    <xf numFmtId="6" fontId="0" fillId="4" borderId="5" xfId="0" applyNumberFormat="1" applyFill="1" applyBorder="1"/>
    <xf numFmtId="6" fontId="4" fillId="2" borderId="12" xfId="0" applyNumberFormat="1" applyFont="1" applyFill="1" applyBorder="1" applyAlignment="1">
      <alignment horizontal="left" indent="2"/>
    </xf>
    <xf numFmtId="6" fontId="4" fillId="3" borderId="12" xfId="0" applyNumberFormat="1" applyFont="1" applyFill="1" applyBorder="1"/>
    <xf numFmtId="6" fontId="1" fillId="3" borderId="13" xfId="0" applyNumberFormat="1" applyFont="1" applyFill="1" applyBorder="1"/>
    <xf numFmtId="6" fontId="1" fillId="3" borderId="5" xfId="0" applyNumberFormat="1" applyFont="1" applyFill="1" applyBorder="1"/>
    <xf numFmtId="6" fontId="4" fillId="2" borderId="12" xfId="0" applyNumberFormat="1" applyFont="1" applyFill="1" applyBorder="1"/>
    <xf numFmtId="6" fontId="1" fillId="2" borderId="13" xfId="0" applyNumberFormat="1" applyFont="1" applyFill="1" applyBorder="1"/>
    <xf numFmtId="6" fontId="5" fillId="2" borderId="12" xfId="0" applyNumberFormat="1" applyFont="1" applyFill="1" applyBorder="1" applyAlignment="1">
      <alignment horizontal="left"/>
    </xf>
    <xf numFmtId="6" fontId="5" fillId="2" borderId="12" xfId="0" applyNumberFormat="1" applyFont="1" applyFill="1" applyBorder="1"/>
    <xf numFmtId="6" fontId="4" fillId="6" borderId="24" xfId="0" applyNumberFormat="1" applyFont="1" applyFill="1" applyBorder="1" applyAlignment="1">
      <alignment horizontal="left"/>
    </xf>
    <xf numFmtId="6" fontId="1" fillId="6" borderId="5" xfId="0" applyNumberFormat="1" applyFont="1" applyFill="1" applyBorder="1"/>
    <xf numFmtId="6" fontId="0" fillId="6" borderId="5" xfId="0" applyNumberFormat="1" applyFill="1" applyBorder="1"/>
    <xf numFmtId="6" fontId="4" fillId="5" borderId="5" xfId="0" applyNumberFormat="1" applyFont="1" applyFill="1" applyBorder="1"/>
    <xf numFmtId="6" fontId="5" fillId="0" borderId="12" xfId="0" applyNumberFormat="1" applyFont="1" applyBorder="1"/>
    <xf numFmtId="6" fontId="1" fillId="5" borderId="5" xfId="0" applyNumberFormat="1" applyFont="1" applyFill="1" applyBorder="1"/>
    <xf numFmtId="6" fontId="3" fillId="4" borderId="0" xfId="0" applyNumberFormat="1" applyFont="1" applyFill="1" applyAlignment="1">
      <alignment horizontal="right" wrapText="1"/>
    </xf>
    <xf numFmtId="6" fontId="4" fillId="6" borderId="23" xfId="0" applyNumberFormat="1" applyFont="1" applyFill="1" applyBorder="1" applyAlignment="1">
      <alignment wrapText="1"/>
    </xf>
    <xf numFmtId="6" fontId="4" fillId="4" borderId="0" xfId="0" applyNumberFormat="1" applyFont="1" applyFill="1" applyAlignment="1">
      <alignment wrapText="1"/>
    </xf>
    <xf numFmtId="6" fontId="4" fillId="4" borderId="7" xfId="0" applyNumberFormat="1" applyFont="1" applyFill="1" applyBorder="1" applyAlignment="1">
      <alignment horizontal="center" wrapText="1"/>
    </xf>
    <xf numFmtId="6" fontId="4" fillId="4" borderId="8" xfId="0" applyNumberFormat="1" applyFont="1" applyFill="1" applyBorder="1" applyAlignment="1">
      <alignment horizontal="center" wrapText="1"/>
    </xf>
    <xf numFmtId="6" fontId="3" fillId="4" borderId="5" xfId="0" applyNumberFormat="1" applyFont="1" applyFill="1" applyBorder="1" applyAlignment="1">
      <alignment wrapText="1"/>
    </xf>
    <xf numFmtId="6" fontId="3" fillId="4" borderId="14" xfId="0" applyNumberFormat="1" applyFont="1" applyFill="1" applyBorder="1" applyAlignment="1">
      <alignment wrapText="1"/>
    </xf>
    <xf numFmtId="6" fontId="3" fillId="4" borderId="0" xfId="0" applyNumberFormat="1" applyFont="1" applyFill="1" applyAlignment="1">
      <alignment wrapText="1"/>
    </xf>
    <xf numFmtId="38" fontId="1" fillId="4" borderId="0" xfId="0" applyNumberFormat="1" applyFont="1" applyFill="1"/>
    <xf numFmtId="0" fontId="4" fillId="4" borderId="0" xfId="0" applyFont="1" applyFill="1" applyAlignment="1">
      <alignment horizontal="right" wrapText="1"/>
    </xf>
    <xf numFmtId="38" fontId="4" fillId="4" borderId="0" xfId="0" applyNumberFormat="1" applyFont="1" applyFill="1" applyAlignment="1">
      <alignment horizontal="right" wrapText="1"/>
    </xf>
    <xf numFmtId="6" fontId="1" fillId="4" borderId="0" xfId="0" applyNumberFormat="1" applyFont="1" applyFill="1"/>
    <xf numFmtId="6" fontId="4" fillId="4" borderId="0" xfId="0" applyNumberFormat="1" applyFont="1" applyFill="1"/>
    <xf numFmtId="0" fontId="4" fillId="4" borderId="0" xfId="0" applyFont="1" applyFill="1"/>
    <xf numFmtId="0" fontId="4" fillId="4" borderId="28" xfId="0" applyFont="1" applyFill="1" applyBorder="1" applyAlignment="1">
      <alignment horizontal="right"/>
    </xf>
    <xf numFmtId="38" fontId="3" fillId="4" borderId="14" xfId="0" applyNumberFormat="1" applyFont="1" applyFill="1" applyBorder="1" applyAlignment="1">
      <alignment horizontal="right" wrapText="1"/>
    </xf>
    <xf numFmtId="38" fontId="3" fillId="4" borderId="12" xfId="0" applyNumberFormat="1" applyFont="1" applyFill="1" applyBorder="1" applyAlignment="1">
      <alignment horizontal="right" wrapText="1"/>
    </xf>
    <xf numFmtId="38" fontId="3" fillId="4" borderId="5" xfId="0" applyNumberFormat="1" applyFont="1" applyFill="1" applyBorder="1" applyAlignment="1">
      <alignment horizontal="right" wrapText="1"/>
    </xf>
    <xf numFmtId="38" fontId="3" fillId="4" borderId="7" xfId="0" applyNumberFormat="1" applyFont="1" applyFill="1" applyBorder="1" applyAlignment="1">
      <alignment horizontal="right" wrapText="1"/>
    </xf>
    <xf numFmtId="38" fontId="3" fillId="4" borderId="8" xfId="0" applyNumberFormat="1" applyFont="1" applyFill="1" applyBorder="1" applyAlignment="1">
      <alignment horizontal="right" wrapText="1"/>
    </xf>
    <xf numFmtId="0" fontId="4" fillId="0" borderId="1" xfId="0" applyFont="1" applyBorder="1" applyAlignment="1">
      <alignment horizontal="right"/>
    </xf>
    <xf numFmtId="0" fontId="4" fillId="0" borderId="3" xfId="0" applyFont="1" applyBorder="1" applyAlignment="1">
      <alignment horizontal="right"/>
    </xf>
    <xf numFmtId="38" fontId="4" fillId="0" borderId="4" xfId="0" applyNumberFormat="1" applyFont="1" applyBorder="1" applyAlignment="1">
      <alignment horizontal="center"/>
    </xf>
    <xf numFmtId="6" fontId="4" fillId="0" borderId="2" xfId="0" applyNumberFormat="1" applyFont="1" applyBorder="1" applyAlignment="1">
      <alignment horizontal="center"/>
    </xf>
    <xf numFmtId="6" fontId="17" fillId="0" borderId="5" xfId="0" applyNumberFormat="1" applyFont="1" applyBorder="1"/>
    <xf numFmtId="6" fontId="1" fillId="0" borderId="5" xfId="0" applyNumberFormat="1" applyFont="1" applyBorder="1"/>
    <xf numFmtId="6" fontId="4" fillId="0" borderId="5" xfId="0" applyNumberFormat="1" applyFont="1" applyBorder="1"/>
    <xf numFmtId="0" fontId="13" fillId="0" borderId="0" xfId="0" applyFont="1" applyAlignment="1">
      <alignment vertical="center" wrapText="1"/>
    </xf>
    <xf numFmtId="0" fontId="0" fillId="2" borderId="11" xfId="0" applyFill="1" applyBorder="1" applyAlignment="1">
      <alignment horizontal="left" wrapText="1"/>
    </xf>
    <xf numFmtId="0" fontId="4" fillId="7" borderId="0" xfId="0" applyFont="1" applyFill="1"/>
    <xf numFmtId="0" fontId="1" fillId="7" borderId="0" xfId="0" applyFont="1" applyFill="1"/>
    <xf numFmtId="38" fontId="1" fillId="7" borderId="0" xfId="0" applyNumberFormat="1" applyFont="1" applyFill="1"/>
    <xf numFmtId="0" fontId="0" fillId="7" borderId="0" xfId="0" applyFill="1"/>
    <xf numFmtId="6" fontId="4" fillId="7" borderId="23" xfId="0" applyNumberFormat="1" applyFont="1" applyFill="1" applyBorder="1" applyAlignment="1">
      <alignment wrapText="1"/>
    </xf>
    <xf numFmtId="0" fontId="18" fillId="6" borderId="0" xfId="0" applyFont="1" applyFill="1" applyAlignment="1">
      <alignment vertical="center"/>
    </xf>
    <xf numFmtId="0" fontId="6" fillId="7" borderId="0" xfId="0" applyFont="1" applyFill="1" applyAlignment="1">
      <alignment vertical="center" wrapText="1"/>
    </xf>
    <xf numFmtId="0" fontId="3" fillId="7" borderId="11" xfId="0" applyFont="1" applyFill="1" applyBorder="1" applyAlignment="1">
      <alignment horizontal="left"/>
    </xf>
    <xf numFmtId="6" fontId="1" fillId="7" borderId="5" xfId="0" applyNumberFormat="1" applyFont="1" applyFill="1" applyBorder="1"/>
    <xf numFmtId="0" fontId="4" fillId="8" borderId="0" xfId="0" applyFont="1" applyFill="1"/>
    <xf numFmtId="0" fontId="4" fillId="5" borderId="6" xfId="0" applyFont="1" applyFill="1" applyBorder="1" applyAlignment="1">
      <alignment horizontal="left"/>
    </xf>
    <xf numFmtId="0" fontId="4" fillId="2" borderId="30" xfId="0" applyFont="1" applyFill="1" applyBorder="1" applyAlignment="1">
      <alignment horizontal="center" wrapText="1"/>
    </xf>
    <xf numFmtId="0" fontId="4" fillId="3" borderId="31" xfId="0" applyFont="1" applyFill="1" applyBorder="1" applyAlignment="1">
      <alignment horizontal="left" wrapText="1"/>
    </xf>
    <xf numFmtId="0" fontId="4" fillId="3" borderId="12" xfId="0" applyFont="1" applyFill="1" applyBorder="1" applyAlignment="1">
      <alignment horizontal="left" wrapText="1"/>
    </xf>
    <xf numFmtId="0" fontId="4" fillId="3" borderId="5" xfId="0" applyFont="1" applyFill="1" applyBorder="1" applyAlignment="1">
      <alignment horizontal="left" wrapText="1"/>
    </xf>
    <xf numFmtId="0" fontId="4" fillId="3" borderId="14" xfId="0" applyFont="1" applyFill="1" applyBorder="1" applyAlignment="1">
      <alignment horizontal="left" wrapText="1"/>
    </xf>
    <xf numFmtId="38" fontId="3" fillId="6" borderId="31" xfId="0" applyNumberFormat="1" applyFont="1" applyFill="1" applyBorder="1" applyAlignment="1">
      <alignment horizontal="right" wrapText="1"/>
    </xf>
    <xf numFmtId="0" fontId="4" fillId="5" borderId="31" xfId="0" applyFont="1" applyFill="1" applyBorder="1" applyAlignment="1">
      <alignment horizontal="left" wrapText="1"/>
    </xf>
    <xf numFmtId="0" fontId="4" fillId="5" borderId="12" xfId="0" applyFont="1" applyFill="1" applyBorder="1" applyAlignment="1">
      <alignment horizontal="left" wrapText="1"/>
    </xf>
    <xf numFmtId="0" fontId="4" fillId="5" borderId="5" xfId="0" applyFont="1" applyFill="1" applyBorder="1" applyAlignment="1">
      <alignment horizontal="left" wrapText="1"/>
    </xf>
    <xf numFmtId="0" fontId="4" fillId="5" borderId="14" xfId="0" applyFont="1" applyFill="1" applyBorder="1" applyAlignment="1">
      <alignment horizontal="left" wrapText="1"/>
    </xf>
    <xf numFmtId="6" fontId="4" fillId="6" borderId="32" xfId="0" applyNumberFormat="1" applyFont="1" applyFill="1" applyBorder="1" applyAlignment="1">
      <alignment wrapText="1"/>
    </xf>
    <xf numFmtId="6" fontId="4" fillId="6" borderId="24" xfId="0" applyNumberFormat="1" applyFont="1" applyFill="1" applyBorder="1" applyAlignment="1">
      <alignment wrapText="1"/>
    </xf>
    <xf numFmtId="6" fontId="4" fillId="6" borderId="22" xfId="0" applyNumberFormat="1" applyFont="1" applyFill="1" applyBorder="1" applyAlignment="1">
      <alignment wrapText="1"/>
    </xf>
    <xf numFmtId="6" fontId="3" fillId="4" borderId="33" xfId="0" applyNumberFormat="1" applyFont="1" applyFill="1" applyBorder="1" applyAlignment="1">
      <alignment wrapText="1"/>
    </xf>
    <xf numFmtId="6" fontId="3" fillId="4" borderId="8" xfId="0" applyNumberFormat="1" applyFont="1" applyFill="1" applyBorder="1" applyAlignment="1">
      <alignment wrapText="1"/>
    </xf>
    <xf numFmtId="6" fontId="3" fillId="4" borderId="9" xfId="0" applyNumberFormat="1" applyFont="1" applyFill="1" applyBorder="1" applyAlignment="1">
      <alignment wrapText="1"/>
    </xf>
    <xf numFmtId="6" fontId="3" fillId="4" borderId="7" xfId="0" applyNumberFormat="1" applyFont="1" applyFill="1" applyBorder="1" applyAlignment="1">
      <alignment wrapText="1"/>
    </xf>
    <xf numFmtId="38" fontId="3" fillId="4" borderId="31" xfId="0" applyNumberFormat="1" applyFont="1" applyFill="1" applyBorder="1" applyAlignment="1">
      <alignment horizontal="right" wrapText="1"/>
    </xf>
    <xf numFmtId="6" fontId="4" fillId="0" borderId="34" xfId="0" applyNumberFormat="1" applyFont="1" applyBorder="1" applyAlignment="1">
      <alignment wrapText="1"/>
    </xf>
    <xf numFmtId="6" fontId="4" fillId="0" borderId="28" xfId="0" applyNumberFormat="1" applyFont="1" applyBorder="1" applyAlignment="1">
      <alignment wrapText="1"/>
    </xf>
    <xf numFmtId="6" fontId="4" fillId="0" borderId="15" xfId="0" applyNumberFormat="1" applyFont="1" applyBorder="1" applyAlignment="1">
      <alignment wrapText="1"/>
    </xf>
    <xf numFmtId="6" fontId="4" fillId="0" borderId="35" xfId="0" applyNumberFormat="1" applyFont="1" applyBorder="1" applyAlignment="1">
      <alignment wrapText="1"/>
    </xf>
    <xf numFmtId="9" fontId="3" fillId="0" borderId="36" xfId="8" applyFont="1" applyFill="1" applyBorder="1" applyAlignment="1">
      <alignment wrapText="1"/>
    </xf>
    <xf numFmtId="9" fontId="3" fillId="0" borderId="20" xfId="8" applyFont="1" applyFill="1" applyBorder="1" applyAlignment="1">
      <alignment wrapText="1"/>
    </xf>
    <xf numFmtId="9" fontId="3" fillId="0" borderId="21" xfId="8" applyFont="1" applyFill="1" applyBorder="1" applyAlignment="1">
      <alignment wrapText="1"/>
    </xf>
    <xf numFmtId="9" fontId="3" fillId="0" borderId="19" xfId="8" applyFont="1" applyFill="1" applyBorder="1" applyAlignment="1">
      <alignment wrapText="1"/>
    </xf>
    <xf numFmtId="0" fontId="0" fillId="2" borderId="0" xfId="0" applyFill="1" applyAlignment="1">
      <alignment wrapText="1"/>
    </xf>
    <xf numFmtId="0" fontId="0" fillId="2" borderId="0" xfId="0" applyFill="1"/>
    <xf numFmtId="43" fontId="3" fillId="6" borderId="5" xfId="1" applyFont="1" applyFill="1" applyBorder="1" applyAlignment="1">
      <alignment horizontal="right" wrapText="1"/>
    </xf>
    <xf numFmtId="43" fontId="3" fillId="5" borderId="5" xfId="1" applyFont="1" applyFill="1" applyBorder="1" applyAlignment="1">
      <alignment horizontal="right" wrapText="1"/>
    </xf>
    <xf numFmtId="43" fontId="3" fillId="6" borderId="22" xfId="1" applyFont="1" applyFill="1" applyBorder="1" applyAlignment="1">
      <alignment horizontal="right" wrapText="1"/>
    </xf>
    <xf numFmtId="43" fontId="4" fillId="6" borderId="37" xfId="1" applyFont="1" applyFill="1" applyBorder="1" applyAlignment="1">
      <alignment wrapText="1"/>
    </xf>
    <xf numFmtId="43" fontId="3" fillId="6" borderId="15" xfId="1" applyFont="1" applyFill="1" applyBorder="1" applyAlignment="1">
      <alignment horizontal="right" wrapText="1"/>
    </xf>
    <xf numFmtId="43" fontId="3" fillId="6" borderId="36" xfId="1" applyFont="1" applyFill="1" applyBorder="1" applyAlignment="1">
      <alignment horizontal="right" wrapText="1"/>
    </xf>
    <xf numFmtId="0" fontId="4" fillId="5" borderId="7" xfId="0" applyFont="1" applyFill="1" applyBorder="1" applyAlignment="1">
      <alignment horizontal="left" wrapText="1"/>
    </xf>
    <xf numFmtId="0" fontId="4" fillId="5" borderId="8" xfId="0" applyFont="1" applyFill="1" applyBorder="1" applyAlignment="1">
      <alignment horizontal="left" wrapText="1"/>
    </xf>
    <xf numFmtId="0" fontId="4" fillId="5" borderId="9" xfId="0" applyFont="1" applyFill="1" applyBorder="1" applyAlignment="1">
      <alignment horizontal="left" wrapText="1"/>
    </xf>
    <xf numFmtId="38" fontId="3" fillId="2" borderId="26" xfId="0" applyNumberFormat="1" applyFont="1" applyFill="1" applyBorder="1"/>
    <xf numFmtId="38" fontId="3" fillId="6" borderId="0" xfId="0" applyNumberFormat="1" applyFont="1" applyFill="1" applyAlignment="1">
      <alignment horizontal="right"/>
    </xf>
    <xf numFmtId="9" fontId="3" fillId="2" borderId="0" xfId="7" applyFont="1" applyFill="1" applyBorder="1" applyAlignment="1">
      <alignment horizontal="right"/>
    </xf>
    <xf numFmtId="6" fontId="3" fillId="4" borderId="29" xfId="0" applyNumberFormat="1" applyFont="1" applyFill="1" applyBorder="1"/>
    <xf numFmtId="6" fontId="3" fillId="4" borderId="0" xfId="2" applyNumberFormat="1" applyFont="1" applyFill="1" applyBorder="1" applyAlignment="1">
      <alignment horizontal="right"/>
    </xf>
    <xf numFmtId="38" fontId="4" fillId="0" borderId="13" xfId="0" applyNumberFormat="1" applyFont="1" applyBorder="1"/>
    <xf numFmtId="6" fontId="4" fillId="6" borderId="27" xfId="0" applyNumberFormat="1" applyFont="1" applyFill="1" applyBorder="1"/>
    <xf numFmtId="6" fontId="4" fillId="0" borderId="27" xfId="7" applyNumberFormat="1" applyFont="1" applyFill="1" applyBorder="1" applyAlignment="1">
      <alignment horizontal="right"/>
    </xf>
    <xf numFmtId="6" fontId="4" fillId="4" borderId="12" xfId="0" applyNumberFormat="1" applyFont="1" applyFill="1" applyBorder="1"/>
    <xf numFmtId="0" fontId="19" fillId="0" borderId="0" xfId="0" applyFont="1" applyAlignment="1">
      <alignment vertical="center" wrapText="1"/>
    </xf>
    <xf numFmtId="0" fontId="5" fillId="7" borderId="0" xfId="0" applyFont="1" applyFill="1" applyAlignment="1">
      <alignment horizontal="left" wrapText="1"/>
    </xf>
  </cellXfs>
  <cellStyles count="9">
    <cellStyle name="Comma" xfId="1" builtinId="3"/>
    <cellStyle name="Currency" xfId="2" builtinId="4"/>
    <cellStyle name="Currency 2" xfId="3" xr:uid="{00000000-0005-0000-0000-000002000000}"/>
    <cellStyle name="Hyperlink" xfId="4" builtinId="8"/>
    <cellStyle name="Hyperlink 2" xfId="5" xr:uid="{00000000-0005-0000-0000-000004000000}"/>
    <cellStyle name="Normal" xfId="0" builtinId="0"/>
    <cellStyle name="Normal 2" xfId="6" xr:uid="{00000000-0005-0000-0000-000006000000}"/>
    <cellStyle name="Percent" xfId="7" builtinId="5"/>
    <cellStyle name="Percent 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8"/>
  <sheetViews>
    <sheetView workbookViewId="0">
      <selection activeCell="C6" sqref="C6"/>
    </sheetView>
  </sheetViews>
  <sheetFormatPr defaultColWidth="8.85546875" defaultRowHeight="12.75"/>
  <cols>
    <col min="1" max="1" width="143.7109375" customWidth="1"/>
  </cols>
  <sheetData>
    <row r="1" spans="1:1" ht="23.25">
      <c r="A1" s="52" t="s">
        <v>0</v>
      </c>
    </row>
    <row r="2" spans="1:1" ht="23.25">
      <c r="A2" s="138" t="s">
        <v>1</v>
      </c>
    </row>
    <row r="3" spans="1:1" ht="15.75">
      <c r="A3" s="53"/>
    </row>
    <row r="4" spans="1:1" s="55" customFormat="1" ht="32.25">
      <c r="A4" s="54" t="s">
        <v>2</v>
      </c>
    </row>
    <row r="5" spans="1:1" s="55" customFormat="1" ht="15.75">
      <c r="A5" s="54"/>
    </row>
    <row r="6" spans="1:1" s="55" customFormat="1" ht="32.25">
      <c r="A6" s="190" t="s">
        <v>3</v>
      </c>
    </row>
    <row r="7" spans="1:1" s="55" customFormat="1" ht="15.75">
      <c r="A7" s="54"/>
    </row>
    <row r="8" spans="1:1" s="55" customFormat="1" ht="15.75">
      <c r="A8" s="54"/>
    </row>
    <row r="9" spans="1:1" s="55" customFormat="1" ht="15.75">
      <c r="A9" s="54"/>
    </row>
    <row r="10" spans="1:1" s="55" customFormat="1" ht="31.5">
      <c r="A10" s="54" t="s">
        <v>4</v>
      </c>
    </row>
    <row r="11" spans="1:1" s="55" customFormat="1" ht="15.75">
      <c r="A11" s="54"/>
    </row>
    <row r="12" spans="1:1" s="55" customFormat="1" ht="31.5">
      <c r="A12" s="54" t="s">
        <v>5</v>
      </c>
    </row>
    <row r="13" spans="1:1" s="55" customFormat="1" ht="15.75">
      <c r="A13" s="54"/>
    </row>
    <row r="14" spans="1:1" s="55" customFormat="1" ht="31.5">
      <c r="A14" s="139" t="s">
        <v>6</v>
      </c>
    </row>
    <row r="15" spans="1:1" s="55" customFormat="1" ht="15.75">
      <c r="A15" s="54" t="s">
        <v>7</v>
      </c>
    </row>
    <row r="16" spans="1:1" s="55" customFormat="1" ht="15.75">
      <c r="A16" s="57" t="s">
        <v>8</v>
      </c>
    </row>
    <row r="17" spans="1:1" s="55" customFormat="1" ht="15.75">
      <c r="A17" s="54"/>
    </row>
    <row r="18" spans="1:1" s="55" customFormat="1" ht="31.5">
      <c r="A18" s="54" t="s">
        <v>9</v>
      </c>
    </row>
    <row r="19" spans="1:1" s="55" customFormat="1" ht="15.75">
      <c r="A19" s="54"/>
    </row>
    <row r="20" spans="1:1" s="55" customFormat="1" ht="15.75">
      <c r="A20" s="54" t="s">
        <v>10</v>
      </c>
    </row>
    <row r="21" spans="1:1" s="55" customFormat="1" ht="15.75">
      <c r="A21" s="54"/>
    </row>
    <row r="22" spans="1:1" s="55" customFormat="1" ht="15.75">
      <c r="A22" s="57" t="s">
        <v>11</v>
      </c>
    </row>
    <row r="23" spans="1:1" s="55" customFormat="1" ht="16.5">
      <c r="A23" s="190" t="s">
        <v>12</v>
      </c>
    </row>
    <row r="24" spans="1:1" s="55" customFormat="1" ht="23.25" customHeight="1">
      <c r="A24" s="190" t="s">
        <v>13</v>
      </c>
    </row>
    <row r="25" spans="1:1" s="55" customFormat="1" ht="16.5">
      <c r="A25" s="139" t="s">
        <v>14</v>
      </c>
    </row>
    <row r="26" spans="1:1" s="55" customFormat="1" ht="15.75">
      <c r="A26" s="54"/>
    </row>
    <row r="27" spans="1:1" s="55" customFormat="1" ht="47.25">
      <c r="A27" s="54" t="s">
        <v>15</v>
      </c>
    </row>
    <row r="28" spans="1:1" s="55" customFormat="1" ht="15.75">
      <c r="A28" s="54"/>
    </row>
    <row r="29" spans="1:1" s="55" customFormat="1" ht="15.75">
      <c r="A29" s="54"/>
    </row>
    <row r="30" spans="1:1" s="55" customFormat="1" ht="26.25">
      <c r="A30" s="56" t="s">
        <v>16</v>
      </c>
    </row>
    <row r="31" spans="1:1" s="55" customFormat="1" ht="15.75">
      <c r="A31" s="54"/>
    </row>
    <row r="32" spans="1:1" s="55" customFormat="1" ht="18.75">
      <c r="A32" s="131" t="s">
        <v>17</v>
      </c>
    </row>
    <row r="33" spans="1:2" s="55" customFormat="1" ht="31.5">
      <c r="A33" s="54" t="s">
        <v>18</v>
      </c>
    </row>
    <row r="34" spans="1:2" s="55" customFormat="1" ht="18.75">
      <c r="A34" s="131" t="s">
        <v>19</v>
      </c>
    </row>
    <row r="35" spans="1:2" s="55" customFormat="1" ht="15.75">
      <c r="A35" s="59" t="s">
        <v>20</v>
      </c>
    </row>
    <row r="36" spans="1:2" s="55" customFormat="1" ht="15.75">
      <c r="A36" s="59" t="s">
        <v>21</v>
      </c>
    </row>
    <row r="37" spans="1:2" s="55" customFormat="1" ht="15.75">
      <c r="A37" s="59" t="s">
        <v>22</v>
      </c>
    </row>
    <row r="38" spans="1:2" s="55" customFormat="1" ht="15.75">
      <c r="A38" s="59" t="s">
        <v>23</v>
      </c>
      <c r="B38" s="63"/>
    </row>
    <row r="39" spans="1:2" s="55" customFormat="1" ht="15.75">
      <c r="A39" s="59" t="s">
        <v>24</v>
      </c>
    </row>
    <row r="40" spans="1:2" s="55" customFormat="1" ht="15.75">
      <c r="A40" s="57"/>
    </row>
    <row r="41" spans="1:2" s="55" customFormat="1">
      <c r="A41" s="58"/>
    </row>
    <row r="42" spans="1:2" s="55" customFormat="1" ht="15.75">
      <c r="A42" s="59"/>
    </row>
    <row r="43" spans="1:2" s="55" customFormat="1">
      <c r="A43" s="60"/>
    </row>
    <row r="44" spans="1:2" s="55" customFormat="1" ht="15.75">
      <c r="A44" s="54"/>
    </row>
    <row r="45" spans="1:2" s="55" customFormat="1" ht="15.75">
      <c r="A45" s="57"/>
    </row>
    <row r="46" spans="1:2" s="55" customFormat="1">
      <c r="A46" s="58"/>
    </row>
    <row r="47" spans="1:2" s="55" customFormat="1" ht="15.75">
      <c r="A47" s="59"/>
    </row>
    <row r="48" spans="1:2" s="55" customFormat="1" ht="15.75">
      <c r="A48" s="59"/>
    </row>
    <row r="49" spans="1:2" s="55" customFormat="1" ht="15.75">
      <c r="A49" s="54"/>
    </row>
    <row r="50" spans="1:2" s="55" customFormat="1" ht="15.75">
      <c r="A50" s="57"/>
    </row>
    <row r="51" spans="1:2" s="55" customFormat="1">
      <c r="A51" s="58"/>
    </row>
    <row r="52" spans="1:2" s="55" customFormat="1" ht="15.75">
      <c r="A52" s="59"/>
    </row>
    <row r="53" spans="1:2" s="55" customFormat="1" ht="15.75">
      <c r="A53" s="59"/>
    </row>
    <row r="54" spans="1:2" s="55" customFormat="1" ht="15.75">
      <c r="A54" s="59"/>
      <c r="B54" s="63"/>
    </row>
    <row r="55" spans="1:2" s="55" customFormat="1" ht="15.75">
      <c r="A55" s="59"/>
    </row>
    <row r="56" spans="1:2" s="55" customFormat="1" ht="15.75">
      <c r="A56" s="59"/>
    </row>
    <row r="57" spans="1:2" s="55" customFormat="1" ht="15.75">
      <c r="A57" s="59"/>
    </row>
    <row r="58" spans="1:2" s="55" customFormat="1" ht="15.75">
      <c r="A58" s="59"/>
    </row>
    <row r="59" spans="1:2" s="55" customFormat="1" ht="15.75">
      <c r="A59" s="57"/>
    </row>
    <row r="60" spans="1:2" s="55" customFormat="1">
      <c r="A60" s="58"/>
    </row>
    <row r="61" spans="1:2" s="55" customFormat="1" ht="15.75">
      <c r="A61" s="59"/>
    </row>
    <row r="62" spans="1:2" s="55" customFormat="1" ht="15.75">
      <c r="A62" s="59"/>
    </row>
    <row r="63" spans="1:2" s="55" customFormat="1">
      <c r="A63" s="60"/>
    </row>
    <row r="64" spans="1:2" s="55" customFormat="1" ht="15.75">
      <c r="A64" s="57"/>
    </row>
    <row r="65" spans="1:1" s="55" customFormat="1">
      <c r="A65" s="58"/>
    </row>
    <row r="66" spans="1:1" s="55" customFormat="1" ht="15.75">
      <c r="A66" s="59"/>
    </row>
    <row r="67" spans="1:1" s="55" customFormat="1" ht="15.75">
      <c r="A67" s="61"/>
    </row>
    <row r="68" spans="1:1" ht="15.75">
      <c r="A68" s="53" t="s">
        <v>25</v>
      </c>
    </row>
  </sheetData>
  <pageMargins left="0.7" right="0.7" top="0.75" bottom="0.75" header="0.3" footer="0.3"/>
  <pageSetup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2"/>
  <sheetViews>
    <sheetView topLeftCell="A14" zoomScaleNormal="100" workbookViewId="0">
      <selection activeCell="A29" sqref="A29"/>
    </sheetView>
  </sheetViews>
  <sheetFormatPr defaultColWidth="11.42578125" defaultRowHeight="12.75"/>
  <cols>
    <col min="1" max="1" width="46" style="3" customWidth="1"/>
    <col min="2" max="4" width="12.28515625" style="2" customWidth="1"/>
    <col min="5" max="5" width="14.85546875" style="2" customWidth="1"/>
    <col min="6" max="6" width="2.42578125" style="2" customWidth="1"/>
    <col min="7" max="7" width="11.85546875" style="2" bestFit="1" customWidth="1"/>
    <col min="8" max="8" width="2.42578125" style="3" customWidth="1"/>
    <col min="9" max="15" width="10.85546875" style="2" customWidth="1"/>
    <col min="16" max="16384" width="11.42578125" style="3"/>
  </cols>
  <sheetData>
    <row r="1" spans="1:15" ht="18.75" thickBot="1">
      <c r="A1" s="1" t="s">
        <v>26</v>
      </c>
      <c r="B1" s="170"/>
    </row>
    <row r="2" spans="1:15" s="10" customFormat="1" ht="46.5">
      <c r="A2" s="4" t="s">
        <v>27</v>
      </c>
      <c r="B2" s="5" t="s">
        <v>28</v>
      </c>
      <c r="C2" s="6" t="s">
        <v>29</v>
      </c>
      <c r="D2" s="7" t="s">
        <v>30</v>
      </c>
      <c r="E2" s="5" t="s">
        <v>31</v>
      </c>
      <c r="F2" s="8"/>
      <c r="G2" s="9" t="s">
        <v>32</v>
      </c>
      <c r="I2" s="144" t="s">
        <v>33</v>
      </c>
      <c r="J2" s="6" t="s">
        <v>34</v>
      </c>
      <c r="K2" s="7" t="s">
        <v>35</v>
      </c>
      <c r="L2" s="7" t="s">
        <v>36</v>
      </c>
      <c r="M2" s="7" t="s">
        <v>37</v>
      </c>
      <c r="N2" s="7" t="s">
        <v>38</v>
      </c>
      <c r="O2" s="5" t="s">
        <v>39</v>
      </c>
    </row>
    <row r="3" spans="1:15" s="10" customFormat="1">
      <c r="A3" s="11" t="s">
        <v>40</v>
      </c>
      <c r="B3" s="12"/>
      <c r="C3" s="13"/>
      <c r="D3" s="14"/>
      <c r="E3" s="12"/>
      <c r="F3" s="8"/>
      <c r="G3" s="15"/>
      <c r="I3" s="145"/>
      <c r="J3" s="146"/>
      <c r="K3" s="147"/>
      <c r="L3" s="147"/>
      <c r="M3" s="147"/>
      <c r="N3" s="147"/>
      <c r="O3" s="148"/>
    </row>
    <row r="4" spans="1:15" s="10" customFormat="1">
      <c r="A4" s="74" t="s">
        <v>41</v>
      </c>
      <c r="B4" s="119"/>
      <c r="C4" s="120"/>
      <c r="D4" s="121"/>
      <c r="E4" s="119"/>
      <c r="F4" s="104"/>
      <c r="G4" s="172">
        <f>B4-SUM(C4:E4)</f>
        <v>0</v>
      </c>
      <c r="I4" s="149">
        <f>SUM(J4:O4)</f>
        <v>0</v>
      </c>
      <c r="J4" s="120"/>
      <c r="K4" s="121"/>
      <c r="L4" s="121"/>
      <c r="M4" s="121"/>
      <c r="N4" s="121"/>
      <c r="O4" s="119"/>
    </row>
    <row r="5" spans="1:15" s="10" customFormat="1">
      <c r="A5" s="74" t="s">
        <v>42</v>
      </c>
      <c r="B5" s="119"/>
      <c r="C5" s="120"/>
      <c r="D5" s="121"/>
      <c r="E5" s="119"/>
      <c r="F5" s="104"/>
      <c r="G5" s="172">
        <f t="shared" ref="G5:G26" si="0">B5-SUM(C5:E5)</f>
        <v>0</v>
      </c>
      <c r="I5" s="149">
        <f t="shared" ref="I5:I21" si="1">SUM(J5:O5)</f>
        <v>0</v>
      </c>
      <c r="J5" s="120"/>
      <c r="K5" s="121"/>
      <c r="L5" s="121"/>
      <c r="M5" s="121"/>
      <c r="N5" s="121"/>
      <c r="O5" s="119"/>
    </row>
    <row r="6" spans="1:15" s="10" customFormat="1">
      <c r="A6" s="48" t="s">
        <v>43</v>
      </c>
      <c r="B6" s="119"/>
      <c r="C6" s="120"/>
      <c r="D6" s="121"/>
      <c r="E6" s="119"/>
      <c r="F6" s="104"/>
      <c r="G6" s="172">
        <f t="shared" si="0"/>
        <v>0</v>
      </c>
      <c r="I6" s="149">
        <f t="shared" si="1"/>
        <v>0</v>
      </c>
      <c r="J6" s="120"/>
      <c r="K6" s="121"/>
      <c r="L6" s="121"/>
      <c r="M6" s="121"/>
      <c r="N6" s="121"/>
      <c r="O6" s="119"/>
    </row>
    <row r="7" spans="1:15" s="10" customFormat="1">
      <c r="A7" s="48" t="s">
        <v>44</v>
      </c>
      <c r="B7" s="122">
        <v>200</v>
      </c>
      <c r="C7" s="123">
        <v>200</v>
      </c>
      <c r="D7" s="121"/>
      <c r="E7" s="122"/>
      <c r="F7" s="104"/>
      <c r="G7" s="172">
        <f t="shared" si="0"/>
        <v>0</v>
      </c>
      <c r="I7" s="149">
        <f t="shared" si="1"/>
        <v>0</v>
      </c>
      <c r="J7" s="120"/>
      <c r="K7" s="121"/>
      <c r="L7" s="121"/>
      <c r="M7" s="121"/>
      <c r="N7" s="121"/>
      <c r="O7" s="119"/>
    </row>
    <row r="8" spans="1:15">
      <c r="A8" s="143" t="s">
        <v>45</v>
      </c>
      <c r="B8" s="178"/>
      <c r="C8" s="179"/>
      <c r="D8" s="180"/>
      <c r="E8" s="178"/>
      <c r="F8" s="104"/>
      <c r="G8" s="173"/>
      <c r="I8" s="150"/>
      <c r="J8" s="151"/>
      <c r="K8" s="152"/>
      <c r="L8" s="152"/>
      <c r="M8" s="152"/>
      <c r="N8" s="152"/>
      <c r="O8" s="153"/>
    </row>
    <row r="9" spans="1:15" s="10" customFormat="1">
      <c r="A9" s="74" t="s">
        <v>46</v>
      </c>
      <c r="B9" s="119">
        <v>400</v>
      </c>
      <c r="C9" s="120">
        <v>200</v>
      </c>
      <c r="D9" s="121">
        <v>200</v>
      </c>
      <c r="E9" s="119"/>
      <c r="F9" s="104"/>
      <c r="G9" s="172">
        <f t="shared" si="0"/>
        <v>0</v>
      </c>
      <c r="I9" s="149">
        <f t="shared" si="1"/>
        <v>0</v>
      </c>
      <c r="J9" s="120"/>
      <c r="K9" s="121"/>
      <c r="L9" s="121"/>
      <c r="M9" s="121"/>
      <c r="N9" s="121"/>
      <c r="O9" s="119"/>
    </row>
    <row r="10" spans="1:15" s="10" customFormat="1">
      <c r="A10" s="48" t="s">
        <v>47</v>
      </c>
      <c r="B10" s="119">
        <v>100</v>
      </c>
      <c r="C10" s="120"/>
      <c r="D10" s="121">
        <v>100</v>
      </c>
      <c r="E10" s="119"/>
      <c r="F10" s="104"/>
      <c r="G10" s="172">
        <f t="shared" si="0"/>
        <v>0</v>
      </c>
      <c r="I10" s="149">
        <f t="shared" si="1"/>
        <v>0</v>
      </c>
      <c r="J10" s="120"/>
      <c r="K10" s="121"/>
      <c r="L10" s="121"/>
      <c r="M10" s="121"/>
      <c r="N10" s="121"/>
      <c r="O10" s="119"/>
    </row>
    <row r="11" spans="1:15" s="10" customFormat="1">
      <c r="A11" s="48" t="s">
        <v>48</v>
      </c>
      <c r="B11" s="119">
        <v>100</v>
      </c>
      <c r="C11" s="120">
        <v>100</v>
      </c>
      <c r="D11" s="121"/>
      <c r="E11" s="119"/>
      <c r="F11" s="104"/>
      <c r="G11" s="172">
        <f t="shared" si="0"/>
        <v>0</v>
      </c>
      <c r="I11" s="149">
        <f t="shared" si="1"/>
        <v>0</v>
      </c>
      <c r="J11" s="120"/>
      <c r="K11" s="121"/>
      <c r="L11" s="121"/>
      <c r="M11" s="121"/>
      <c r="N11" s="121"/>
      <c r="O11" s="119"/>
    </row>
    <row r="12" spans="1:15" s="10" customFormat="1">
      <c r="A12" s="48" t="s">
        <v>49</v>
      </c>
      <c r="B12" s="122">
        <v>150</v>
      </c>
      <c r="C12" s="123">
        <v>150</v>
      </c>
      <c r="D12" s="121"/>
      <c r="E12" s="122"/>
      <c r="F12" s="104"/>
      <c r="G12" s="172">
        <f t="shared" si="0"/>
        <v>0</v>
      </c>
      <c r="I12" s="149">
        <f t="shared" si="1"/>
        <v>0</v>
      </c>
      <c r="J12" s="120"/>
      <c r="K12" s="121"/>
      <c r="L12" s="121"/>
      <c r="M12" s="121"/>
      <c r="N12" s="121"/>
      <c r="O12" s="119"/>
    </row>
    <row r="13" spans="1:15" s="10" customFormat="1">
      <c r="A13" s="48" t="s">
        <v>50</v>
      </c>
      <c r="B13" s="122">
        <v>350</v>
      </c>
      <c r="C13" s="123">
        <v>350</v>
      </c>
      <c r="D13" s="121"/>
      <c r="E13" s="122"/>
      <c r="F13" s="104"/>
      <c r="G13" s="172">
        <f t="shared" si="0"/>
        <v>0</v>
      </c>
      <c r="I13" s="149">
        <f t="shared" si="1"/>
        <v>0</v>
      </c>
      <c r="J13" s="120"/>
      <c r="K13" s="121"/>
      <c r="L13" s="121"/>
      <c r="M13" s="121"/>
      <c r="N13" s="121"/>
      <c r="O13" s="119"/>
    </row>
    <row r="14" spans="1:15" s="10" customFormat="1">
      <c r="A14" s="48" t="s">
        <v>51</v>
      </c>
      <c r="B14" s="122">
        <v>1500</v>
      </c>
      <c r="C14" s="123">
        <v>500</v>
      </c>
      <c r="D14" s="121">
        <v>1000</v>
      </c>
      <c r="E14" s="122"/>
      <c r="F14" s="104"/>
      <c r="G14" s="172">
        <f t="shared" si="0"/>
        <v>0</v>
      </c>
      <c r="I14" s="149">
        <f t="shared" si="1"/>
        <v>0</v>
      </c>
      <c r="J14" s="120"/>
      <c r="K14" s="121"/>
      <c r="L14" s="121"/>
      <c r="M14" s="121"/>
      <c r="N14" s="121"/>
      <c r="O14" s="119"/>
    </row>
    <row r="15" spans="1:15" s="10" customFormat="1">
      <c r="A15" s="48" t="s">
        <v>52</v>
      </c>
      <c r="B15" s="122"/>
      <c r="C15" s="123"/>
      <c r="D15" s="121"/>
      <c r="E15" s="122"/>
      <c r="F15" s="104"/>
      <c r="G15" s="172">
        <f t="shared" si="0"/>
        <v>0</v>
      </c>
      <c r="I15" s="149">
        <f t="shared" si="1"/>
        <v>0</v>
      </c>
      <c r="J15" s="120"/>
      <c r="K15" s="121"/>
      <c r="L15" s="121"/>
      <c r="M15" s="121"/>
      <c r="N15" s="121"/>
      <c r="O15" s="119"/>
    </row>
    <row r="16" spans="1:15" s="10" customFormat="1">
      <c r="A16" s="48" t="s">
        <v>53</v>
      </c>
      <c r="B16" s="122"/>
      <c r="C16" s="123"/>
      <c r="D16" s="121"/>
      <c r="E16" s="122"/>
      <c r="F16" s="104"/>
      <c r="G16" s="172">
        <f t="shared" si="0"/>
        <v>0</v>
      </c>
      <c r="I16" s="149">
        <f t="shared" si="1"/>
        <v>0</v>
      </c>
      <c r="J16" s="120"/>
      <c r="K16" s="121"/>
      <c r="L16" s="121"/>
      <c r="M16" s="121"/>
      <c r="N16" s="121"/>
      <c r="O16" s="119"/>
    </row>
    <row r="17" spans="1:15">
      <c r="A17" s="143" t="s">
        <v>54</v>
      </c>
      <c r="B17" s="178"/>
      <c r="C17" s="179"/>
      <c r="D17" s="180"/>
      <c r="E17" s="178"/>
      <c r="F17" s="104"/>
      <c r="G17" s="173"/>
      <c r="I17" s="150"/>
      <c r="J17" s="151"/>
      <c r="K17" s="152"/>
      <c r="L17" s="152"/>
      <c r="M17" s="152"/>
      <c r="N17" s="152"/>
      <c r="O17" s="153"/>
    </row>
    <row r="18" spans="1:15">
      <c r="A18" s="74" t="s">
        <v>55</v>
      </c>
      <c r="B18" s="119">
        <v>500</v>
      </c>
      <c r="C18" s="120">
        <v>300</v>
      </c>
      <c r="D18" s="121">
        <v>200</v>
      </c>
      <c r="E18" s="119"/>
      <c r="F18" s="104"/>
      <c r="G18" s="172">
        <f t="shared" si="0"/>
        <v>0</v>
      </c>
      <c r="I18" s="149">
        <f t="shared" si="1"/>
        <v>0</v>
      </c>
      <c r="J18" s="120"/>
      <c r="K18" s="121"/>
      <c r="L18" s="121"/>
      <c r="M18" s="121"/>
      <c r="N18" s="121"/>
      <c r="O18" s="119"/>
    </row>
    <row r="19" spans="1:15">
      <c r="A19" s="74"/>
      <c r="B19" s="119"/>
      <c r="C19" s="120"/>
      <c r="D19" s="121"/>
      <c r="E19" s="119"/>
      <c r="F19" s="104"/>
      <c r="G19" s="172">
        <f t="shared" si="0"/>
        <v>0</v>
      </c>
      <c r="I19" s="149">
        <f t="shared" si="1"/>
        <v>0</v>
      </c>
      <c r="J19" s="120"/>
      <c r="K19" s="121"/>
      <c r="L19" s="121"/>
      <c r="M19" s="121"/>
      <c r="N19" s="121"/>
      <c r="O19" s="119"/>
    </row>
    <row r="20" spans="1:15">
      <c r="A20" s="74"/>
      <c r="B20" s="119"/>
      <c r="C20" s="123"/>
      <c r="D20" s="121"/>
      <c r="E20" s="119"/>
      <c r="F20" s="104"/>
      <c r="G20" s="172">
        <f t="shared" si="0"/>
        <v>0</v>
      </c>
      <c r="I20" s="149">
        <f t="shared" si="1"/>
        <v>0</v>
      </c>
      <c r="J20" s="120"/>
      <c r="K20" s="121"/>
      <c r="L20" s="121"/>
      <c r="M20" s="121"/>
      <c r="N20" s="121"/>
      <c r="O20" s="119"/>
    </row>
    <row r="21" spans="1:15">
      <c r="A21" s="74"/>
      <c r="B21" s="119"/>
      <c r="C21" s="123"/>
      <c r="D21" s="121"/>
      <c r="E21" s="119"/>
      <c r="F21" s="104"/>
      <c r="G21" s="172">
        <f t="shared" si="0"/>
        <v>0</v>
      </c>
      <c r="I21" s="149">
        <f t="shared" si="1"/>
        <v>0</v>
      </c>
      <c r="J21" s="120"/>
      <c r="K21" s="121"/>
      <c r="L21" s="121"/>
      <c r="M21" s="121"/>
      <c r="N21" s="121"/>
      <c r="O21" s="119"/>
    </row>
    <row r="22" spans="1:15" ht="13.5" thickBot="1">
      <c r="A22" s="51" t="s">
        <v>56</v>
      </c>
      <c r="B22" s="105">
        <f>SUM(B4:B21)</f>
        <v>3300</v>
      </c>
      <c r="C22" s="105">
        <f>SUM(C4:C21)</f>
        <v>1800</v>
      </c>
      <c r="D22" s="137">
        <f>SUM(D4:D21)</f>
        <v>1500</v>
      </c>
      <c r="E22" s="105">
        <f>SUM(E4:E21)</f>
        <v>0</v>
      </c>
      <c r="F22" s="106"/>
      <c r="G22" s="174">
        <f t="shared" si="0"/>
        <v>0</v>
      </c>
      <c r="I22" s="154">
        <f t="shared" ref="I22:O22" si="2">SUM(I4:I21)</f>
        <v>0</v>
      </c>
      <c r="J22" s="155">
        <f t="shared" si="2"/>
        <v>0</v>
      </c>
      <c r="K22" s="156">
        <f t="shared" si="2"/>
        <v>0</v>
      </c>
      <c r="L22" s="156">
        <f t="shared" si="2"/>
        <v>0</v>
      </c>
      <c r="M22" s="156">
        <f t="shared" si="2"/>
        <v>0</v>
      </c>
      <c r="N22" s="156">
        <f t="shared" si="2"/>
        <v>0</v>
      </c>
      <c r="O22" s="105">
        <f t="shared" si="2"/>
        <v>0</v>
      </c>
    </row>
    <row r="23" spans="1:15">
      <c r="A23" s="50" t="s">
        <v>57</v>
      </c>
      <c r="B23" s="107"/>
      <c r="C23" s="108"/>
      <c r="D23" s="109"/>
      <c r="E23" s="110"/>
      <c r="F23" s="111"/>
      <c r="G23" s="175"/>
      <c r="I23" s="157"/>
      <c r="J23" s="158"/>
      <c r="K23" s="159"/>
      <c r="L23" s="159"/>
      <c r="M23" s="159"/>
      <c r="N23" s="159"/>
      <c r="O23" s="160"/>
    </row>
    <row r="24" spans="1:15" s="10" customFormat="1">
      <c r="A24" s="48" t="s">
        <v>58</v>
      </c>
      <c r="B24" s="119"/>
      <c r="C24" s="120"/>
      <c r="D24" s="121"/>
      <c r="E24" s="119">
        <v>0</v>
      </c>
      <c r="F24" s="104"/>
      <c r="G24" s="172">
        <f t="shared" si="0"/>
        <v>0</v>
      </c>
      <c r="I24" s="161"/>
      <c r="J24" s="120"/>
      <c r="K24" s="121"/>
      <c r="L24" s="121"/>
      <c r="M24" s="121"/>
      <c r="N24" s="121"/>
      <c r="O24" s="119"/>
    </row>
    <row r="25" spans="1:15" ht="13.5" thickBot="1">
      <c r="A25" s="51" t="s">
        <v>59</v>
      </c>
      <c r="B25" s="105">
        <f>+B24+B22</f>
        <v>3300</v>
      </c>
      <c r="C25" s="105">
        <f>+C24+C22</f>
        <v>1800</v>
      </c>
      <c r="D25" s="105">
        <f>+D24+D22</f>
        <v>1500</v>
      </c>
      <c r="E25" s="105">
        <f>+E24+E22</f>
        <v>0</v>
      </c>
      <c r="F25" s="106"/>
      <c r="G25" s="176">
        <f t="shared" si="0"/>
        <v>0</v>
      </c>
      <c r="I25" s="162"/>
      <c r="J25" s="163"/>
      <c r="K25" s="164"/>
      <c r="L25" s="164"/>
      <c r="M25" s="164"/>
      <c r="N25" s="164"/>
      <c r="O25" s="165"/>
    </row>
    <row r="26" spans="1:15" s="18" customFormat="1" ht="13.5" thickBot="1">
      <c r="A26" s="16" t="s">
        <v>60</v>
      </c>
      <c r="B26" s="71">
        <f>+B25/B25</f>
        <v>1</v>
      </c>
      <c r="C26" s="72">
        <f>+C25/B25</f>
        <v>0.54545454545454541</v>
      </c>
      <c r="D26" s="73">
        <f>+D25/B25</f>
        <v>0.45454545454545453</v>
      </c>
      <c r="E26" s="71">
        <f>+E25/B25</f>
        <v>0</v>
      </c>
      <c r="F26" s="17"/>
      <c r="G26" s="177">
        <f t="shared" si="0"/>
        <v>0</v>
      </c>
      <c r="I26" s="166"/>
      <c r="J26" s="167"/>
      <c r="K26" s="168"/>
      <c r="L26" s="168"/>
      <c r="M26" s="168"/>
      <c r="N26" s="168"/>
      <c r="O26" s="169"/>
    </row>
    <row r="28" spans="1:15">
      <c r="A28" s="49"/>
      <c r="B28" s="44"/>
      <c r="C28" s="44"/>
      <c r="D28" s="44"/>
      <c r="E28" s="44"/>
      <c r="F28" s="44"/>
      <c r="G28" s="44"/>
      <c r="I28" s="44"/>
      <c r="J28" s="44"/>
      <c r="K28" s="44"/>
      <c r="L28" s="44"/>
      <c r="M28" s="44"/>
      <c r="N28" s="44"/>
      <c r="O28" s="44"/>
    </row>
    <row r="29" spans="1:15" ht="35.25">
      <c r="A29" s="191" t="s">
        <v>61</v>
      </c>
      <c r="B29" s="19"/>
      <c r="E29" s="19"/>
      <c r="F29" s="19"/>
      <c r="G29" s="19"/>
      <c r="I29" s="19"/>
      <c r="J29" s="19"/>
      <c r="K29" s="19"/>
      <c r="L29" s="19"/>
      <c r="M29" s="19"/>
      <c r="N29" s="19"/>
      <c r="O29" s="19"/>
    </row>
    <row r="30" spans="1:15">
      <c r="B30" s="19"/>
      <c r="E30" s="19"/>
      <c r="F30" s="19"/>
      <c r="I30" s="19"/>
      <c r="J30" s="19"/>
      <c r="K30" s="19"/>
      <c r="L30" s="19"/>
      <c r="M30" s="19"/>
      <c r="N30" s="19"/>
      <c r="O30" s="19"/>
    </row>
    <row r="31" spans="1:15">
      <c r="B31" s="19"/>
      <c r="D31" s="19"/>
      <c r="E31" s="19"/>
      <c r="F31" s="19"/>
      <c r="I31" s="19"/>
      <c r="J31" s="19"/>
      <c r="K31" s="19"/>
      <c r="L31" s="19"/>
      <c r="M31" s="19"/>
      <c r="N31" s="19"/>
      <c r="O31" s="19"/>
    </row>
    <row r="32" spans="1:15">
      <c r="B32" s="19"/>
    </row>
  </sheetData>
  <phoneticPr fontId="0" type="noConversion"/>
  <pageMargins left="0.75" right="0.75" top="1" bottom="1" header="0.5" footer="0.5"/>
  <pageSetup scale="81"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70"/>
  <sheetViews>
    <sheetView tabSelected="1" topLeftCell="A48" zoomScaleNormal="100" workbookViewId="0">
      <selection activeCell="E69" sqref="E69"/>
    </sheetView>
  </sheetViews>
  <sheetFormatPr defaultColWidth="11.42578125" defaultRowHeight="12.75"/>
  <cols>
    <col min="1" max="1" width="3" style="20" customWidth="1"/>
    <col min="2" max="2" width="43.42578125" style="20" bestFit="1" customWidth="1"/>
    <col min="3" max="3" width="10.7109375" style="20" bestFit="1" customWidth="1"/>
    <col min="4" max="4" width="11.42578125" style="23" bestFit="1" customWidth="1"/>
    <col min="5" max="5" width="10.42578125" style="23" bestFit="1" customWidth="1"/>
    <col min="6" max="6" width="11.7109375" style="23" bestFit="1" customWidth="1"/>
    <col min="7" max="7" width="10" style="23" customWidth="1"/>
    <col min="8" max="10" width="11.7109375" style="23" bestFit="1" customWidth="1"/>
    <col min="11" max="11" width="12" style="23" bestFit="1" customWidth="1"/>
    <col min="12" max="12" width="11.7109375" style="23" bestFit="1" customWidth="1"/>
    <col min="13" max="13" width="11.85546875" style="23" bestFit="1" customWidth="1"/>
    <col min="14" max="14" width="12.140625" style="23" bestFit="1" customWidth="1"/>
    <col min="15" max="15" width="12.42578125" style="23" bestFit="1" customWidth="1"/>
    <col min="16" max="16" width="13" style="43" bestFit="1" customWidth="1"/>
    <col min="17" max="17" width="12.7109375" style="23" bestFit="1" customWidth="1"/>
    <col min="18" max="18" width="10.7109375" style="23" bestFit="1" customWidth="1"/>
    <col min="19" max="19" width="11.42578125" style="23" customWidth="1"/>
    <col min="20" max="20" width="16.42578125" style="23" bestFit="1" customWidth="1"/>
    <col min="21" max="21" width="11.28515625" style="23" bestFit="1" customWidth="1"/>
    <col min="22" max="39" width="11.42578125" style="23" customWidth="1"/>
    <col min="40" max="16384" width="11.42578125" style="20"/>
  </cols>
  <sheetData>
    <row r="1" spans="2:39" ht="18.75" thickBot="1">
      <c r="B1" s="1" t="s">
        <v>62</v>
      </c>
      <c r="C1" s="1"/>
      <c r="D1" s="21"/>
      <c r="E1" s="20"/>
      <c r="F1" s="21"/>
      <c r="G1" s="21"/>
      <c r="H1" s="21"/>
      <c r="I1" s="21"/>
      <c r="J1" s="21"/>
      <c r="K1" s="21"/>
      <c r="L1" s="21"/>
      <c r="M1" s="21"/>
      <c r="N1" s="21"/>
      <c r="O1" s="21"/>
      <c r="P1" s="22"/>
    </row>
    <row r="2" spans="2:39" s="46" customFormat="1">
      <c r="B2" s="124" t="s">
        <v>63</v>
      </c>
      <c r="C2" s="125"/>
      <c r="D2" s="126" t="s">
        <v>64</v>
      </c>
      <c r="E2" s="126" t="s">
        <v>65</v>
      </c>
      <c r="F2" s="126" t="s">
        <v>66</v>
      </c>
      <c r="G2" s="126" t="s">
        <v>67</v>
      </c>
      <c r="H2" s="126" t="s">
        <v>68</v>
      </c>
      <c r="I2" s="126" t="s">
        <v>69</v>
      </c>
      <c r="J2" s="126"/>
      <c r="K2" s="126"/>
      <c r="L2" s="126"/>
      <c r="M2" s="126"/>
      <c r="N2" s="126"/>
      <c r="O2" s="126"/>
      <c r="P2" s="127" t="s">
        <v>70</v>
      </c>
      <c r="Q2" s="45"/>
      <c r="W2" s="45"/>
      <c r="X2" s="45"/>
      <c r="Y2" s="45"/>
      <c r="Z2" s="45"/>
      <c r="AA2" s="45"/>
      <c r="AB2" s="45"/>
      <c r="AC2" s="45"/>
      <c r="AD2" s="45"/>
      <c r="AE2" s="45"/>
      <c r="AF2" s="45"/>
      <c r="AG2" s="45"/>
      <c r="AH2" s="45"/>
      <c r="AI2" s="45"/>
      <c r="AJ2" s="45"/>
      <c r="AK2" s="45"/>
      <c r="AL2" s="45"/>
      <c r="AM2" s="45"/>
    </row>
    <row r="3" spans="2:39" s="10" customFormat="1">
      <c r="B3" s="25" t="s">
        <v>71</v>
      </c>
      <c r="C3" s="26"/>
      <c r="D3" s="27"/>
      <c r="E3" s="28"/>
      <c r="F3" s="28"/>
      <c r="G3" s="28"/>
      <c r="H3" s="28"/>
      <c r="I3" s="28"/>
      <c r="J3" s="28"/>
      <c r="K3" s="28"/>
      <c r="L3" s="28"/>
      <c r="M3" s="28"/>
      <c r="N3" s="28"/>
      <c r="O3" s="28"/>
      <c r="P3" s="29"/>
      <c r="Q3" s="24"/>
      <c r="R3" s="24"/>
      <c r="S3" s="24"/>
      <c r="T3" s="24"/>
      <c r="U3" s="24"/>
      <c r="V3" s="24"/>
      <c r="W3" s="24"/>
      <c r="X3" s="24"/>
      <c r="Y3" s="24"/>
      <c r="Z3" s="24"/>
      <c r="AA3" s="24"/>
      <c r="AB3" s="24"/>
      <c r="AC3" s="24"/>
      <c r="AD3" s="24"/>
      <c r="AE3" s="24"/>
      <c r="AF3" s="24"/>
      <c r="AG3" s="24"/>
      <c r="AH3" s="24"/>
      <c r="AI3" s="24"/>
      <c r="AJ3" s="24"/>
      <c r="AK3" s="24"/>
      <c r="AL3" s="24"/>
    </row>
    <row r="4" spans="2:39">
      <c r="B4" s="75" t="str">
        <f>'Step 1 Start Up Costs'!A18</f>
        <v>Bronze package (2 hr session)</v>
      </c>
      <c r="C4" s="30"/>
      <c r="D4" s="47">
        <v>5</v>
      </c>
      <c r="E4" s="31">
        <v>10</v>
      </c>
      <c r="F4" s="31">
        <v>10</v>
      </c>
      <c r="G4" s="31">
        <v>10</v>
      </c>
      <c r="H4" s="31">
        <v>15</v>
      </c>
      <c r="I4" s="31">
        <v>10</v>
      </c>
      <c r="J4" s="31"/>
      <c r="K4" s="31"/>
      <c r="L4" s="31"/>
      <c r="M4" s="31"/>
      <c r="N4" s="31"/>
      <c r="O4" s="31"/>
      <c r="P4" s="78">
        <f>SUM(D4:O4)</f>
        <v>60</v>
      </c>
      <c r="AM4" s="20"/>
    </row>
    <row r="5" spans="2:39">
      <c r="B5" s="75">
        <f>'Step 1 Start Up Costs'!A19</f>
        <v>0</v>
      </c>
      <c r="C5" s="30"/>
      <c r="D5" s="31"/>
      <c r="E5" s="31"/>
      <c r="F5" s="31"/>
      <c r="G5" s="31"/>
      <c r="H5" s="31"/>
      <c r="I5" s="31"/>
      <c r="J5" s="31"/>
      <c r="K5" s="31"/>
      <c r="L5" s="31"/>
      <c r="M5" s="31"/>
      <c r="N5" s="31"/>
      <c r="O5" s="31"/>
      <c r="P5" s="78">
        <f>SUM(D5:O5)</f>
        <v>0</v>
      </c>
      <c r="AM5" s="20"/>
    </row>
    <row r="6" spans="2:39">
      <c r="B6" s="75">
        <f>'Step 1 Start Up Costs'!A20</f>
        <v>0</v>
      </c>
      <c r="C6" s="30"/>
      <c r="D6" s="31"/>
      <c r="E6" s="31"/>
      <c r="F6" s="31"/>
      <c r="G6" s="31"/>
      <c r="H6" s="31"/>
      <c r="I6" s="31"/>
      <c r="J6" s="31"/>
      <c r="K6" s="31"/>
      <c r="L6" s="31"/>
      <c r="M6" s="31"/>
      <c r="N6" s="31"/>
      <c r="O6" s="31"/>
      <c r="P6" s="78">
        <f>SUM(D6:O6)</f>
        <v>0</v>
      </c>
      <c r="AM6" s="20"/>
    </row>
    <row r="7" spans="2:39">
      <c r="B7" s="75">
        <f>'Step 1 Start Up Costs'!A21</f>
        <v>0</v>
      </c>
      <c r="C7" s="30"/>
      <c r="D7" s="31"/>
      <c r="E7" s="31"/>
      <c r="F7" s="31"/>
      <c r="G7" s="47"/>
      <c r="H7" s="31"/>
      <c r="I7" s="31"/>
      <c r="J7" s="31"/>
      <c r="K7" s="31"/>
      <c r="L7" s="31"/>
      <c r="M7" s="31"/>
      <c r="N7" s="31"/>
      <c r="O7" s="31"/>
      <c r="P7" s="78">
        <f>SUM(D7:O7)</f>
        <v>0</v>
      </c>
      <c r="AM7" s="20"/>
    </row>
    <row r="8" spans="2:39">
      <c r="B8" s="25" t="s">
        <v>72</v>
      </c>
      <c r="C8" s="26" t="s">
        <v>73</v>
      </c>
      <c r="D8" s="27"/>
      <c r="E8" s="28"/>
      <c r="F8" s="28"/>
      <c r="G8" s="28"/>
      <c r="H8" s="28"/>
      <c r="I8" s="28"/>
      <c r="J8" s="28"/>
      <c r="K8" s="28"/>
      <c r="L8" s="28"/>
      <c r="M8" s="28"/>
      <c r="N8" s="28"/>
      <c r="O8" s="28"/>
      <c r="P8" s="32"/>
      <c r="Q8" s="24"/>
      <c r="AM8" s="20"/>
    </row>
    <row r="9" spans="2:39">
      <c r="B9" s="76" t="str">
        <f>+B4</f>
        <v>Bronze package (2 hr session)</v>
      </c>
      <c r="C9" s="85">
        <v>125</v>
      </c>
      <c r="D9" s="99">
        <f>+$C9*D4</f>
        <v>625</v>
      </c>
      <c r="E9" s="99">
        <f t="shared" ref="E9:O9" si="0">+$C9*E4</f>
        <v>1250</v>
      </c>
      <c r="F9" s="99">
        <f t="shared" si="0"/>
        <v>1250</v>
      </c>
      <c r="G9" s="99">
        <f t="shared" si="0"/>
        <v>1250</v>
      </c>
      <c r="H9" s="99">
        <f t="shared" si="0"/>
        <v>1875</v>
      </c>
      <c r="I9" s="99">
        <f t="shared" si="0"/>
        <v>1250</v>
      </c>
      <c r="J9" s="99"/>
      <c r="K9" s="99"/>
      <c r="L9" s="99"/>
      <c r="M9" s="99"/>
      <c r="N9" s="99"/>
      <c r="O9" s="99"/>
      <c r="P9" s="77">
        <f>SUM(D9:O9)</f>
        <v>7500</v>
      </c>
      <c r="Q9" s="35"/>
      <c r="AM9" s="20"/>
    </row>
    <row r="10" spans="2:39" s="10" customFormat="1">
      <c r="B10" s="76">
        <f>+B5</f>
        <v>0</v>
      </c>
      <c r="C10" s="85"/>
      <c r="D10" s="99">
        <f>+$C10*D5</f>
        <v>0</v>
      </c>
      <c r="E10" s="99">
        <f t="shared" ref="E10:O10" si="1">+$C10*E5</f>
        <v>0</v>
      </c>
      <c r="F10" s="99">
        <f t="shared" si="1"/>
        <v>0</v>
      </c>
      <c r="G10" s="99">
        <f t="shared" si="1"/>
        <v>0</v>
      </c>
      <c r="H10" s="99">
        <f t="shared" si="1"/>
        <v>0</v>
      </c>
      <c r="I10" s="99">
        <f t="shared" si="1"/>
        <v>0</v>
      </c>
      <c r="J10" s="99"/>
      <c r="K10" s="99"/>
      <c r="L10" s="99"/>
      <c r="M10" s="99"/>
      <c r="N10" s="99"/>
      <c r="O10" s="99"/>
      <c r="P10" s="77">
        <f>SUM(D10:O10)</f>
        <v>0</v>
      </c>
      <c r="Q10" s="35"/>
      <c r="R10" s="24"/>
      <c r="S10" s="24"/>
      <c r="T10" s="24"/>
      <c r="U10" s="24"/>
      <c r="V10" s="24"/>
      <c r="W10" s="24"/>
      <c r="X10" s="24"/>
      <c r="Y10" s="24"/>
      <c r="Z10" s="24"/>
      <c r="AA10" s="24"/>
      <c r="AB10" s="24"/>
      <c r="AC10" s="24"/>
      <c r="AD10" s="24"/>
      <c r="AE10" s="24"/>
      <c r="AF10" s="24"/>
      <c r="AG10" s="24"/>
      <c r="AH10" s="24"/>
      <c r="AI10" s="24"/>
      <c r="AJ10" s="24"/>
      <c r="AK10" s="24"/>
      <c r="AL10" s="24"/>
    </row>
    <row r="11" spans="2:39">
      <c r="B11" s="76">
        <f>+B6</f>
        <v>0</v>
      </c>
      <c r="C11" s="85"/>
      <c r="D11" s="99">
        <f>+$C11*D6</f>
        <v>0</v>
      </c>
      <c r="E11" s="99">
        <f t="shared" ref="E11:O11" si="2">+$C11*E6</f>
        <v>0</v>
      </c>
      <c r="F11" s="99">
        <f t="shared" si="2"/>
        <v>0</v>
      </c>
      <c r="G11" s="99">
        <f t="shared" si="2"/>
        <v>0</v>
      </c>
      <c r="H11" s="99">
        <f t="shared" si="2"/>
        <v>0</v>
      </c>
      <c r="I11" s="99">
        <f t="shared" si="2"/>
        <v>0</v>
      </c>
      <c r="J11" s="99"/>
      <c r="K11" s="99"/>
      <c r="L11" s="99"/>
      <c r="M11" s="99"/>
      <c r="N11" s="99"/>
      <c r="O11" s="99"/>
      <c r="P11" s="77">
        <f>SUM(D11:O11)</f>
        <v>0</v>
      </c>
      <c r="Q11" s="35"/>
      <c r="AM11" s="20"/>
    </row>
    <row r="12" spans="2:39">
      <c r="B12" s="76">
        <f>+B7</f>
        <v>0</v>
      </c>
      <c r="C12" s="85"/>
      <c r="D12" s="99">
        <f>+$C12*D7</f>
        <v>0</v>
      </c>
      <c r="E12" s="99">
        <f t="shared" ref="E12:O12" si="3">+$C12*E7</f>
        <v>0</v>
      </c>
      <c r="F12" s="99">
        <f t="shared" si="3"/>
        <v>0</v>
      </c>
      <c r="G12" s="99">
        <f t="shared" si="3"/>
        <v>0</v>
      </c>
      <c r="H12" s="99">
        <f t="shared" si="3"/>
        <v>0</v>
      </c>
      <c r="I12" s="99">
        <f t="shared" si="3"/>
        <v>0</v>
      </c>
      <c r="J12" s="99"/>
      <c r="K12" s="99"/>
      <c r="L12" s="99"/>
      <c r="M12" s="99"/>
      <c r="N12" s="99"/>
      <c r="O12" s="99"/>
      <c r="P12" s="77">
        <f>SUM(D12:O12)</f>
        <v>0</v>
      </c>
      <c r="Q12" s="67"/>
      <c r="AM12" s="20"/>
    </row>
    <row r="13" spans="2:39">
      <c r="B13" s="36" t="s">
        <v>74</v>
      </c>
      <c r="C13" s="86"/>
      <c r="D13" s="79">
        <f>SUM(D9:D12)</f>
        <v>625</v>
      </c>
      <c r="E13" s="79">
        <f>SUM(E9:E12)</f>
        <v>1250</v>
      </c>
      <c r="F13" s="79">
        <f t="shared" ref="F13:O13" si="4">SUM(F9:F12)</f>
        <v>1250</v>
      </c>
      <c r="G13" s="79">
        <f t="shared" si="4"/>
        <v>1250</v>
      </c>
      <c r="H13" s="79">
        <f t="shared" si="4"/>
        <v>1875</v>
      </c>
      <c r="I13" s="79">
        <f t="shared" si="4"/>
        <v>1250</v>
      </c>
      <c r="J13" s="79"/>
      <c r="K13" s="79"/>
      <c r="L13" s="79"/>
      <c r="M13" s="79"/>
      <c r="N13" s="79"/>
      <c r="O13" s="79"/>
      <c r="P13" s="77">
        <f>SUM(P9:P12)</f>
        <v>7500</v>
      </c>
      <c r="Q13" s="20"/>
      <c r="AM13" s="20"/>
    </row>
    <row r="14" spans="2:39">
      <c r="B14" s="33" t="s">
        <v>75</v>
      </c>
      <c r="C14" s="87"/>
      <c r="D14" s="99">
        <f>'Step 1 Start Up Costs'!C25</f>
        <v>1800</v>
      </c>
      <c r="E14" s="84"/>
      <c r="F14" s="84"/>
      <c r="G14" s="84"/>
      <c r="H14" s="84"/>
      <c r="I14" s="84"/>
      <c r="J14" s="84"/>
      <c r="K14" s="84"/>
      <c r="L14" s="84"/>
      <c r="M14" s="84"/>
      <c r="N14" s="84"/>
      <c r="O14" s="88"/>
      <c r="P14" s="77">
        <f>SUM(D14:O14)</f>
        <v>1800</v>
      </c>
    </row>
    <row r="15" spans="2:39">
      <c r="B15" s="69" t="s">
        <v>76</v>
      </c>
      <c r="C15" s="87"/>
      <c r="D15" s="99">
        <f>'Step 1 Start Up Costs'!D25</f>
        <v>1500</v>
      </c>
      <c r="E15" s="84"/>
      <c r="F15" s="84"/>
      <c r="G15" s="141">
        <v>1500</v>
      </c>
      <c r="H15" s="84"/>
      <c r="I15" s="129"/>
      <c r="J15" s="84"/>
      <c r="K15" s="84"/>
      <c r="L15" s="84"/>
      <c r="M15" s="84"/>
      <c r="N15" s="84"/>
      <c r="O15" s="84"/>
      <c r="P15" s="77">
        <f>SUM(D15:O15)</f>
        <v>3000</v>
      </c>
    </row>
    <row r="16" spans="2:39">
      <c r="B16" s="132" t="s">
        <v>77</v>
      </c>
      <c r="C16" s="87"/>
      <c r="D16" s="100">
        <f>'Step 1 Start Up Costs'!E25</f>
        <v>0</v>
      </c>
      <c r="E16" s="84"/>
      <c r="F16" s="84"/>
      <c r="G16" s="84"/>
      <c r="H16" s="84"/>
      <c r="I16" s="84"/>
      <c r="J16" s="84"/>
      <c r="K16" s="84"/>
      <c r="L16" s="84"/>
      <c r="M16" s="84"/>
      <c r="N16" s="84"/>
      <c r="O16" s="84"/>
      <c r="P16" s="77">
        <f>SUM(D16:O16)</f>
        <v>0</v>
      </c>
    </row>
    <row r="17" spans="2:39">
      <c r="B17" s="36" t="s">
        <v>78</v>
      </c>
      <c r="C17" s="86"/>
      <c r="D17" s="79">
        <f>SUM(D14:D16)</f>
        <v>3300</v>
      </c>
      <c r="E17" s="79">
        <f t="shared" ref="E17:O17" si="5">SUM(E14:E16)</f>
        <v>0</v>
      </c>
      <c r="F17" s="79">
        <f t="shared" si="5"/>
        <v>0</v>
      </c>
      <c r="G17" s="79">
        <f t="shared" si="5"/>
        <v>1500</v>
      </c>
      <c r="H17" s="79">
        <f t="shared" si="5"/>
        <v>0</v>
      </c>
      <c r="I17" s="79">
        <f t="shared" si="5"/>
        <v>0</v>
      </c>
      <c r="J17" s="79"/>
      <c r="K17" s="79"/>
      <c r="L17" s="79"/>
      <c r="M17" s="79"/>
      <c r="N17" s="79"/>
      <c r="O17" s="79"/>
      <c r="P17" s="77">
        <f>SUM(D17:O17)</f>
        <v>4800</v>
      </c>
    </row>
    <row r="18" spans="2:39">
      <c r="B18" s="37" t="s">
        <v>79</v>
      </c>
      <c r="C18" s="90"/>
      <c r="D18" s="79">
        <f>+D13+D17</f>
        <v>3925</v>
      </c>
      <c r="E18" s="79">
        <f>+E13+E17</f>
        <v>1250</v>
      </c>
      <c r="F18" s="79">
        <f t="shared" ref="F18:O18" si="6">+F13+F17</f>
        <v>1250</v>
      </c>
      <c r="G18" s="79">
        <f t="shared" si="6"/>
        <v>2750</v>
      </c>
      <c r="H18" s="79">
        <f t="shared" si="6"/>
        <v>1875</v>
      </c>
      <c r="I18" s="79">
        <f t="shared" si="6"/>
        <v>1250</v>
      </c>
      <c r="J18" s="79"/>
      <c r="K18" s="79"/>
      <c r="L18" s="79"/>
      <c r="M18" s="79"/>
      <c r="N18" s="79"/>
      <c r="O18" s="79"/>
      <c r="P18" s="79">
        <f>+P13+P17</f>
        <v>12300</v>
      </c>
    </row>
    <row r="19" spans="2:39" s="10" customFormat="1">
      <c r="B19" s="25" t="s">
        <v>80</v>
      </c>
      <c r="C19" s="91"/>
      <c r="D19" s="92"/>
      <c r="E19" s="93"/>
      <c r="F19" s="93"/>
      <c r="G19" s="93"/>
      <c r="H19" s="93"/>
      <c r="I19" s="93"/>
      <c r="J19" s="93"/>
      <c r="K19" s="93"/>
      <c r="L19" s="93"/>
      <c r="M19" s="93"/>
      <c r="N19" s="93"/>
      <c r="O19" s="101"/>
      <c r="P19" s="62"/>
      <c r="Q19" s="24"/>
      <c r="R19" s="24"/>
      <c r="S19" s="24"/>
      <c r="T19" s="24"/>
      <c r="U19" s="24"/>
      <c r="V19" s="24"/>
      <c r="W19" s="24"/>
      <c r="X19" s="24"/>
      <c r="Y19" s="24"/>
      <c r="Z19" s="24"/>
      <c r="AA19" s="24"/>
      <c r="AB19" s="24"/>
      <c r="AC19" s="24"/>
      <c r="AD19" s="24"/>
      <c r="AE19" s="24"/>
      <c r="AF19" s="24"/>
      <c r="AG19" s="24"/>
      <c r="AH19" s="24"/>
      <c r="AI19" s="24"/>
      <c r="AJ19" s="24"/>
      <c r="AK19" s="24"/>
      <c r="AL19" s="24"/>
      <c r="AM19" s="24"/>
    </row>
    <row r="20" spans="2:39">
      <c r="B20" s="39" t="s">
        <v>81</v>
      </c>
      <c r="C20" s="94"/>
      <c r="D20" s="95"/>
      <c r="E20" s="84"/>
      <c r="F20" s="84"/>
      <c r="G20" s="84"/>
      <c r="H20" s="84"/>
      <c r="I20" s="84"/>
      <c r="O20" s="84"/>
      <c r="P20" s="34"/>
      <c r="AM20" s="20"/>
    </row>
    <row r="21" spans="2:39" s="10" customFormat="1">
      <c r="B21" s="76" t="str">
        <f>B9</f>
        <v>Bronze package (2 hr session)</v>
      </c>
      <c r="C21" s="85">
        <v>50</v>
      </c>
      <c r="D21" s="99">
        <f>+$C21*D4</f>
        <v>250</v>
      </c>
      <c r="E21" s="99">
        <f t="shared" ref="E21:O21" si="7">+$C21*E4</f>
        <v>500</v>
      </c>
      <c r="F21" s="99">
        <f t="shared" si="7"/>
        <v>500</v>
      </c>
      <c r="G21" s="99">
        <f t="shared" si="7"/>
        <v>500</v>
      </c>
      <c r="H21" s="99">
        <f t="shared" si="7"/>
        <v>750</v>
      </c>
      <c r="I21" s="99">
        <f t="shared" si="7"/>
        <v>500</v>
      </c>
      <c r="J21" s="99"/>
      <c r="K21" s="99"/>
      <c r="L21" s="99"/>
      <c r="M21" s="99"/>
      <c r="N21" s="99"/>
      <c r="O21" s="99"/>
      <c r="P21" s="77">
        <f>SUM(D21:O21)</f>
        <v>3000</v>
      </c>
      <c r="Q21" s="24"/>
      <c r="R21" s="24"/>
      <c r="S21" s="24"/>
      <c r="T21" s="24"/>
      <c r="U21" s="24"/>
      <c r="V21" s="24"/>
      <c r="W21" s="24"/>
      <c r="X21" s="24"/>
      <c r="Y21" s="24"/>
      <c r="Z21" s="24"/>
      <c r="AA21" s="24"/>
      <c r="AB21" s="24"/>
      <c r="AC21" s="24"/>
      <c r="AD21" s="24"/>
      <c r="AE21" s="24"/>
      <c r="AF21" s="24"/>
      <c r="AG21" s="24"/>
      <c r="AH21" s="24"/>
      <c r="AI21" s="24"/>
      <c r="AJ21" s="24"/>
      <c r="AK21" s="24"/>
      <c r="AL21" s="24"/>
    </row>
    <row r="22" spans="2:39" s="10" customFormat="1">
      <c r="B22" s="76">
        <f>B10</f>
        <v>0</v>
      </c>
      <c r="C22" s="85">
        <v>0</v>
      </c>
      <c r="D22" s="99">
        <f t="shared" ref="D22:O24" si="8">+$C22*D5</f>
        <v>0</v>
      </c>
      <c r="E22" s="99">
        <f t="shared" si="8"/>
        <v>0</v>
      </c>
      <c r="F22" s="99">
        <f t="shared" si="8"/>
        <v>0</v>
      </c>
      <c r="G22" s="99">
        <f t="shared" si="8"/>
        <v>0</v>
      </c>
      <c r="H22" s="99">
        <f t="shared" si="8"/>
        <v>0</v>
      </c>
      <c r="I22" s="99">
        <f t="shared" si="8"/>
        <v>0</v>
      </c>
      <c r="J22" s="99"/>
      <c r="K22" s="99"/>
      <c r="L22" s="99"/>
      <c r="M22" s="99"/>
      <c r="N22" s="99"/>
      <c r="O22" s="99"/>
      <c r="P22" s="77">
        <f>SUM(D22:O22)</f>
        <v>0</v>
      </c>
      <c r="Q22" s="24"/>
      <c r="R22" s="24"/>
      <c r="S22" s="24"/>
      <c r="T22" s="24"/>
      <c r="U22" s="24"/>
      <c r="V22" s="24"/>
      <c r="W22" s="24"/>
      <c r="X22" s="24"/>
      <c r="Y22" s="24"/>
      <c r="Z22" s="24"/>
      <c r="AA22" s="24"/>
      <c r="AB22" s="24"/>
      <c r="AC22" s="24"/>
      <c r="AD22" s="24"/>
      <c r="AE22" s="24"/>
      <c r="AF22" s="24"/>
      <c r="AG22" s="24"/>
      <c r="AH22" s="24"/>
      <c r="AI22" s="24"/>
      <c r="AJ22" s="24"/>
      <c r="AK22" s="24"/>
      <c r="AL22" s="24"/>
    </row>
    <row r="23" spans="2:39">
      <c r="B23" s="76">
        <f>B11</f>
        <v>0</v>
      </c>
      <c r="C23" s="85">
        <v>0</v>
      </c>
      <c r="D23" s="99">
        <f t="shared" si="8"/>
        <v>0</v>
      </c>
      <c r="E23" s="99">
        <f t="shared" si="8"/>
        <v>0</v>
      </c>
      <c r="F23" s="99">
        <f t="shared" si="8"/>
        <v>0</v>
      </c>
      <c r="G23" s="99">
        <f t="shared" si="8"/>
        <v>0</v>
      </c>
      <c r="H23" s="99">
        <f t="shared" si="8"/>
        <v>0</v>
      </c>
      <c r="I23" s="99">
        <f t="shared" si="8"/>
        <v>0</v>
      </c>
      <c r="J23" s="99"/>
      <c r="K23" s="99"/>
      <c r="L23" s="99"/>
      <c r="M23" s="99"/>
      <c r="N23" s="99"/>
      <c r="O23" s="99"/>
      <c r="P23" s="77">
        <f>SUM(D23:O23)</f>
        <v>0</v>
      </c>
      <c r="AM23" s="20"/>
    </row>
    <row r="24" spans="2:39">
      <c r="B24" s="76">
        <f>B12</f>
        <v>0</v>
      </c>
      <c r="C24" s="85">
        <v>0</v>
      </c>
      <c r="D24" s="99">
        <f t="shared" si="8"/>
        <v>0</v>
      </c>
      <c r="E24" s="99">
        <f t="shared" si="8"/>
        <v>0</v>
      </c>
      <c r="F24" s="99">
        <f t="shared" si="8"/>
        <v>0</v>
      </c>
      <c r="G24" s="99">
        <f t="shared" si="8"/>
        <v>0</v>
      </c>
      <c r="H24" s="99">
        <f t="shared" si="8"/>
        <v>0</v>
      </c>
      <c r="I24" s="99">
        <f t="shared" si="8"/>
        <v>0</v>
      </c>
      <c r="J24" s="99"/>
      <c r="K24" s="99"/>
      <c r="L24" s="99"/>
      <c r="M24" s="99"/>
      <c r="N24" s="99"/>
      <c r="O24" s="99"/>
      <c r="P24" s="77">
        <f>SUM(D24:O24)</f>
        <v>0</v>
      </c>
      <c r="Q24" s="68" t="s">
        <v>82</v>
      </c>
      <c r="AM24" s="20"/>
    </row>
    <row r="25" spans="2:39">
      <c r="B25" s="37" t="s">
        <v>83</v>
      </c>
      <c r="C25" s="90"/>
      <c r="D25" s="79">
        <f t="shared" ref="D25:P25" si="9">SUM(D21:D24)</f>
        <v>250</v>
      </c>
      <c r="E25" s="79">
        <f t="shared" si="9"/>
        <v>500</v>
      </c>
      <c r="F25" s="79">
        <f t="shared" si="9"/>
        <v>500</v>
      </c>
      <c r="G25" s="79">
        <f t="shared" si="9"/>
        <v>500</v>
      </c>
      <c r="H25" s="79">
        <f t="shared" si="9"/>
        <v>750</v>
      </c>
      <c r="I25" s="79">
        <f t="shared" si="9"/>
        <v>500</v>
      </c>
      <c r="J25" s="79"/>
      <c r="K25" s="79"/>
      <c r="L25" s="79"/>
      <c r="M25" s="79"/>
      <c r="N25" s="79"/>
      <c r="O25" s="79"/>
      <c r="P25" s="79">
        <f t="shared" si="9"/>
        <v>3000</v>
      </c>
      <c r="Q25" s="35"/>
    </row>
    <row r="26" spans="2:39">
      <c r="B26" s="40" t="s">
        <v>84</v>
      </c>
      <c r="C26" s="96"/>
      <c r="D26" s="95"/>
      <c r="E26" s="84"/>
      <c r="F26" s="84"/>
      <c r="G26" s="84"/>
      <c r="H26" s="84"/>
      <c r="I26" s="84"/>
      <c r="J26" s="84"/>
      <c r="K26" s="84"/>
      <c r="L26" s="84"/>
      <c r="M26" s="84"/>
      <c r="N26" s="84"/>
      <c r="O26" s="84"/>
      <c r="P26" s="34"/>
      <c r="Q26" s="35"/>
    </row>
    <row r="27" spans="2:39">
      <c r="B27" s="33" t="s">
        <v>85</v>
      </c>
      <c r="C27" s="87"/>
      <c r="D27" s="84">
        <v>0</v>
      </c>
      <c r="E27" s="84">
        <v>0</v>
      </c>
      <c r="F27" s="84">
        <v>0</v>
      </c>
      <c r="G27" s="84">
        <v>0</v>
      </c>
      <c r="H27" s="84">
        <v>1000</v>
      </c>
      <c r="I27" s="84">
        <v>1000</v>
      </c>
      <c r="J27" s="84"/>
      <c r="K27" s="89"/>
      <c r="L27" s="84"/>
      <c r="M27" s="84"/>
      <c r="N27" s="84"/>
      <c r="O27" s="84"/>
      <c r="P27" s="77">
        <f t="shared" ref="P27:P32" si="10">SUM(D27:O27)</f>
        <v>2000</v>
      </c>
      <c r="Q27" s="35"/>
    </row>
    <row r="28" spans="2:39">
      <c r="B28" s="33" t="s">
        <v>86</v>
      </c>
      <c r="C28" s="87"/>
      <c r="D28" s="84"/>
      <c r="E28" s="84"/>
      <c r="F28" s="84"/>
      <c r="G28" s="84"/>
      <c r="H28" s="84"/>
      <c r="I28" s="84"/>
      <c r="J28" s="84"/>
      <c r="K28" s="84"/>
      <c r="L28" s="84"/>
      <c r="M28" s="84"/>
      <c r="N28" s="84"/>
      <c r="O28" s="84"/>
      <c r="P28" s="77">
        <f t="shared" si="10"/>
        <v>0</v>
      </c>
      <c r="Q28" s="35"/>
    </row>
    <row r="29" spans="2:39">
      <c r="B29" s="33" t="s">
        <v>87</v>
      </c>
      <c r="C29" s="87"/>
      <c r="D29" s="84">
        <v>0</v>
      </c>
      <c r="E29" s="84">
        <v>0</v>
      </c>
      <c r="F29" s="84">
        <v>0</v>
      </c>
      <c r="G29" s="84">
        <v>0</v>
      </c>
      <c r="H29" s="84">
        <v>0</v>
      </c>
      <c r="I29" s="84">
        <v>0</v>
      </c>
      <c r="J29" s="84"/>
      <c r="K29" s="84"/>
      <c r="L29" s="84"/>
      <c r="M29" s="84"/>
      <c r="N29" s="84"/>
      <c r="O29" s="84"/>
      <c r="P29" s="77">
        <f t="shared" si="10"/>
        <v>0</v>
      </c>
      <c r="Q29" s="64"/>
    </row>
    <row r="30" spans="2:39">
      <c r="B30" s="33" t="s">
        <v>88</v>
      </c>
      <c r="C30" s="87"/>
      <c r="D30" s="84">
        <v>0</v>
      </c>
      <c r="E30" s="84">
        <v>0</v>
      </c>
      <c r="F30" s="84"/>
      <c r="G30" s="84">
        <v>0</v>
      </c>
      <c r="H30" s="84">
        <v>0</v>
      </c>
      <c r="I30" s="84">
        <v>100</v>
      </c>
      <c r="J30" s="84"/>
      <c r="K30" s="84"/>
      <c r="L30" s="84"/>
      <c r="M30" s="84"/>
      <c r="N30" s="84"/>
      <c r="O30" s="84"/>
      <c r="P30" s="77">
        <f t="shared" si="10"/>
        <v>100</v>
      </c>
      <c r="Q30" s="64"/>
    </row>
    <row r="31" spans="2:39" s="10" customFormat="1" ht="12.75" customHeight="1">
      <c r="B31" s="33" t="s">
        <v>89</v>
      </c>
      <c r="C31" s="87"/>
      <c r="D31" s="84">
        <v>200</v>
      </c>
      <c r="E31" s="84">
        <v>200</v>
      </c>
      <c r="F31" s="84">
        <v>200</v>
      </c>
      <c r="G31" s="84">
        <v>200</v>
      </c>
      <c r="H31" s="84">
        <v>200</v>
      </c>
      <c r="I31" s="84">
        <v>200</v>
      </c>
      <c r="J31" s="84"/>
      <c r="K31" s="84"/>
      <c r="L31" s="84"/>
      <c r="M31" s="84"/>
      <c r="N31" s="84"/>
      <c r="O31" s="38"/>
      <c r="P31" s="77">
        <f t="shared" si="10"/>
        <v>1200</v>
      </c>
      <c r="Q31" s="64"/>
      <c r="R31" s="24"/>
      <c r="S31" s="24"/>
      <c r="T31" s="24"/>
      <c r="U31" s="24"/>
      <c r="V31" s="24"/>
      <c r="W31" s="24"/>
      <c r="X31" s="24"/>
      <c r="Y31" s="24"/>
      <c r="Z31" s="24"/>
      <c r="AA31" s="24"/>
      <c r="AB31" s="24"/>
      <c r="AC31" s="24"/>
      <c r="AD31" s="24"/>
      <c r="AE31" s="24"/>
      <c r="AF31" s="24"/>
      <c r="AG31" s="24"/>
      <c r="AH31" s="24"/>
      <c r="AI31" s="24"/>
      <c r="AJ31" s="24"/>
      <c r="AK31" s="24"/>
      <c r="AL31" s="24"/>
      <c r="AM31" s="24"/>
    </row>
    <row r="32" spans="2:39" s="10" customFormat="1" ht="12.75" customHeight="1">
      <c r="B32" s="33" t="s">
        <v>90</v>
      </c>
      <c r="C32" s="87"/>
      <c r="D32" s="84"/>
      <c r="E32" s="84"/>
      <c r="F32" s="84"/>
      <c r="G32" s="84"/>
      <c r="H32" s="84"/>
      <c r="I32" s="84"/>
      <c r="J32" s="84"/>
      <c r="K32" s="84"/>
      <c r="L32" s="84"/>
      <c r="M32" s="84"/>
      <c r="N32" s="84"/>
      <c r="O32" s="84"/>
      <c r="P32" s="77">
        <f t="shared" si="10"/>
        <v>0</v>
      </c>
      <c r="Q32" s="65"/>
      <c r="R32" s="24"/>
      <c r="S32" s="24"/>
      <c r="T32" s="24"/>
      <c r="U32" s="24"/>
      <c r="V32" s="24"/>
      <c r="W32" s="24"/>
      <c r="X32" s="24"/>
      <c r="Y32" s="24"/>
      <c r="Z32" s="24"/>
      <c r="AA32" s="24"/>
      <c r="AB32" s="24"/>
      <c r="AC32" s="24"/>
      <c r="AD32" s="24"/>
      <c r="AE32" s="24"/>
      <c r="AF32" s="24"/>
      <c r="AG32" s="24"/>
      <c r="AH32" s="24"/>
      <c r="AI32" s="24"/>
      <c r="AJ32" s="24"/>
      <c r="AK32" s="24"/>
      <c r="AL32" s="24"/>
      <c r="AM32" s="24"/>
    </row>
    <row r="33" spans="2:39">
      <c r="B33" s="33" t="s">
        <v>91</v>
      </c>
      <c r="C33" s="87"/>
      <c r="D33" s="84">
        <v>0</v>
      </c>
      <c r="E33" s="84">
        <v>0</v>
      </c>
      <c r="F33" s="84">
        <v>0</v>
      </c>
      <c r="G33" s="84">
        <v>0</v>
      </c>
      <c r="H33" s="84">
        <v>0</v>
      </c>
      <c r="I33" s="84">
        <v>0</v>
      </c>
      <c r="J33" s="84"/>
      <c r="K33" s="84"/>
      <c r="L33" s="84"/>
      <c r="M33" s="84"/>
      <c r="N33" s="84"/>
      <c r="O33" s="84"/>
      <c r="P33" s="77">
        <f t="shared" ref="P33:P49" si="11">SUM(D33:O33)</f>
        <v>0</v>
      </c>
      <c r="Q33" s="66"/>
    </row>
    <row r="34" spans="2:39">
      <c r="B34" s="33" t="s">
        <v>92</v>
      </c>
      <c r="C34" s="87"/>
      <c r="D34" s="84"/>
      <c r="E34" s="84"/>
      <c r="F34" s="84"/>
      <c r="G34" s="84"/>
      <c r="H34" s="84"/>
      <c r="I34" s="84"/>
      <c r="J34" s="84"/>
      <c r="K34" s="84"/>
      <c r="L34" s="84"/>
      <c r="M34" s="84"/>
      <c r="N34" s="84"/>
      <c r="O34" s="84"/>
      <c r="P34" s="77">
        <f t="shared" si="11"/>
        <v>0</v>
      </c>
    </row>
    <row r="35" spans="2:39">
      <c r="B35" s="33" t="s">
        <v>93</v>
      </c>
      <c r="C35" s="87"/>
      <c r="D35" s="84"/>
      <c r="E35" s="84"/>
      <c r="F35" s="84"/>
      <c r="G35" s="84"/>
      <c r="H35" s="84"/>
      <c r="I35" s="84"/>
      <c r="J35" s="84"/>
      <c r="K35" s="84"/>
      <c r="L35" s="84"/>
      <c r="M35" s="84"/>
      <c r="N35" s="84"/>
      <c r="O35" s="84"/>
      <c r="P35" s="77">
        <f t="shared" si="11"/>
        <v>0</v>
      </c>
    </row>
    <row r="36" spans="2:39" s="10" customFormat="1">
      <c r="B36" s="33" t="s">
        <v>94</v>
      </c>
      <c r="C36" s="87"/>
      <c r="D36" s="84"/>
      <c r="E36" s="84"/>
      <c r="F36" s="84"/>
      <c r="G36" s="84"/>
      <c r="H36" s="84"/>
      <c r="I36" s="84"/>
      <c r="J36" s="84"/>
      <c r="K36" s="84"/>
      <c r="L36" s="84"/>
      <c r="M36" s="84"/>
      <c r="N36" s="84"/>
      <c r="O36" s="84"/>
      <c r="P36" s="77">
        <f t="shared" si="11"/>
        <v>0</v>
      </c>
      <c r="Q36" s="24"/>
      <c r="R36" s="24"/>
      <c r="S36" s="24"/>
      <c r="T36" s="24"/>
      <c r="U36" s="24"/>
      <c r="V36" s="24"/>
      <c r="W36" s="24"/>
      <c r="X36" s="24"/>
      <c r="Y36" s="24"/>
      <c r="Z36" s="24"/>
      <c r="AA36" s="24"/>
      <c r="AB36" s="24"/>
      <c r="AC36" s="24"/>
      <c r="AD36" s="24"/>
      <c r="AE36" s="24"/>
      <c r="AF36" s="24"/>
      <c r="AG36" s="24"/>
      <c r="AH36" s="24"/>
      <c r="AI36" s="24"/>
      <c r="AJ36" s="24"/>
      <c r="AK36" s="24"/>
      <c r="AL36" s="24"/>
      <c r="AM36" s="24"/>
    </row>
    <row r="37" spans="2:39" s="10" customFormat="1">
      <c r="B37" s="33" t="s">
        <v>95</v>
      </c>
      <c r="C37" s="87"/>
      <c r="D37" s="84"/>
      <c r="E37" s="84"/>
      <c r="F37" s="84"/>
      <c r="G37" s="84"/>
      <c r="H37" s="84"/>
      <c r="I37" s="84"/>
      <c r="J37" s="84"/>
      <c r="K37" s="84"/>
      <c r="L37" s="84"/>
      <c r="M37" s="84"/>
      <c r="N37" s="84"/>
      <c r="O37" s="84"/>
      <c r="P37" s="77">
        <f t="shared" si="11"/>
        <v>0</v>
      </c>
      <c r="Q37" s="24"/>
      <c r="R37" s="24"/>
      <c r="S37" s="24"/>
      <c r="T37" s="24"/>
      <c r="U37" s="24"/>
      <c r="V37" s="24"/>
      <c r="W37" s="24"/>
      <c r="X37" s="24"/>
      <c r="Y37" s="24"/>
      <c r="Z37" s="24"/>
      <c r="AA37" s="24"/>
      <c r="AB37" s="24"/>
      <c r="AC37" s="24"/>
      <c r="AD37" s="24"/>
      <c r="AE37" s="24"/>
      <c r="AF37" s="24"/>
      <c r="AG37" s="24"/>
      <c r="AH37" s="24"/>
      <c r="AI37" s="24"/>
      <c r="AJ37" s="24"/>
      <c r="AK37" s="24"/>
      <c r="AL37" s="24"/>
      <c r="AM37" s="24"/>
    </row>
    <row r="38" spans="2:39">
      <c r="B38" s="33" t="s">
        <v>96</v>
      </c>
      <c r="C38" s="87"/>
      <c r="D38" s="84"/>
      <c r="E38" s="84"/>
      <c r="F38" s="84"/>
      <c r="G38" s="84"/>
      <c r="H38" s="84"/>
      <c r="I38" s="84"/>
      <c r="J38" s="84"/>
      <c r="K38" s="84"/>
      <c r="L38" s="84"/>
      <c r="M38" s="84"/>
      <c r="N38" s="84"/>
      <c r="O38" s="84"/>
      <c r="P38" s="77">
        <f t="shared" si="11"/>
        <v>0</v>
      </c>
    </row>
    <row r="39" spans="2:39">
      <c r="B39" s="33" t="s">
        <v>97</v>
      </c>
      <c r="C39" s="87"/>
      <c r="D39" s="84"/>
      <c r="E39" s="84"/>
      <c r="F39" s="84"/>
      <c r="G39" s="84"/>
      <c r="H39" s="84"/>
      <c r="I39" s="84"/>
      <c r="J39" s="84"/>
      <c r="K39" s="84"/>
      <c r="L39" s="84"/>
      <c r="M39" s="84"/>
      <c r="N39" s="84"/>
      <c r="O39" s="84"/>
      <c r="P39" s="77">
        <f t="shared" si="11"/>
        <v>0</v>
      </c>
    </row>
    <row r="40" spans="2:39">
      <c r="B40" s="33" t="s">
        <v>98</v>
      </c>
      <c r="C40" s="87"/>
      <c r="D40" s="84">
        <v>0</v>
      </c>
      <c r="E40" s="84">
        <v>0</v>
      </c>
      <c r="F40" s="84">
        <v>500</v>
      </c>
      <c r="G40" s="84">
        <v>0</v>
      </c>
      <c r="H40" s="84">
        <v>0</v>
      </c>
      <c r="I40" s="84"/>
      <c r="J40" s="84"/>
      <c r="K40" s="84"/>
      <c r="L40" s="84"/>
      <c r="M40" s="84"/>
      <c r="N40" s="84"/>
      <c r="O40" s="84"/>
      <c r="P40" s="77">
        <f t="shared" si="11"/>
        <v>500</v>
      </c>
    </row>
    <row r="41" spans="2:39">
      <c r="B41" s="33" t="s">
        <v>99</v>
      </c>
      <c r="C41" s="87"/>
      <c r="D41" s="84">
        <v>0</v>
      </c>
      <c r="E41" s="84">
        <v>0</v>
      </c>
      <c r="F41" s="84"/>
      <c r="G41" s="84">
        <v>0</v>
      </c>
      <c r="H41" s="84">
        <v>0</v>
      </c>
      <c r="I41" s="84"/>
      <c r="J41" s="84"/>
      <c r="K41" s="84"/>
      <c r="L41" s="84"/>
      <c r="M41" s="84"/>
      <c r="N41" s="84"/>
      <c r="O41" s="84"/>
      <c r="P41" s="77">
        <f t="shared" si="11"/>
        <v>0</v>
      </c>
    </row>
    <row r="42" spans="2:39">
      <c r="B42" s="33"/>
      <c r="C42" s="87"/>
      <c r="D42" s="84"/>
      <c r="E42" s="84"/>
      <c r="F42" s="84"/>
      <c r="G42" s="84"/>
      <c r="H42" s="84"/>
      <c r="I42" s="84"/>
      <c r="J42" s="84"/>
      <c r="K42" s="84"/>
      <c r="L42" s="84"/>
      <c r="M42" s="84"/>
      <c r="N42" s="84"/>
      <c r="O42" s="84"/>
      <c r="P42" s="77"/>
    </row>
    <row r="43" spans="2:39">
      <c r="B43" s="41" t="s">
        <v>100</v>
      </c>
      <c r="C43" s="94"/>
      <c r="D43" s="79">
        <f>SUM(D27:D42)</f>
        <v>200</v>
      </c>
      <c r="E43" s="79">
        <f t="shared" ref="E43:P43" si="12">SUM(E27:E42)</f>
        <v>200</v>
      </c>
      <c r="F43" s="79">
        <f t="shared" si="12"/>
        <v>700</v>
      </c>
      <c r="G43" s="79">
        <f t="shared" si="12"/>
        <v>200</v>
      </c>
      <c r="H43" s="79">
        <f t="shared" si="12"/>
        <v>1200</v>
      </c>
      <c r="I43" s="79">
        <f t="shared" si="12"/>
        <v>1300</v>
      </c>
      <c r="J43" s="79"/>
      <c r="K43" s="79"/>
      <c r="L43" s="79"/>
      <c r="M43" s="79"/>
      <c r="N43" s="79"/>
      <c r="O43" s="79"/>
      <c r="P43" s="79">
        <f t="shared" si="12"/>
        <v>3800</v>
      </c>
    </row>
    <row r="44" spans="2:39">
      <c r="B44" s="39" t="s">
        <v>101</v>
      </c>
      <c r="C44" s="97"/>
      <c r="D44" s="84"/>
      <c r="E44" s="84"/>
      <c r="F44" s="84"/>
      <c r="G44" s="84"/>
      <c r="H44" s="84"/>
      <c r="I44" s="84"/>
      <c r="J44" s="84"/>
      <c r="K44" s="84"/>
      <c r="L44" s="84"/>
      <c r="M44" s="84"/>
      <c r="N44" s="84"/>
      <c r="O44" s="84"/>
      <c r="P44" s="77">
        <f t="shared" si="11"/>
        <v>0</v>
      </c>
    </row>
    <row r="45" spans="2:39">
      <c r="B45" s="70" t="s">
        <v>102</v>
      </c>
      <c r="C45" s="102"/>
      <c r="D45" s="99">
        <f>'Step 1 Start Up Costs'!B22</f>
        <v>3300</v>
      </c>
      <c r="E45" s="84"/>
      <c r="F45" s="84"/>
      <c r="G45" s="84"/>
      <c r="H45" s="84"/>
      <c r="I45" s="88"/>
      <c r="J45" s="84"/>
      <c r="K45" s="84"/>
      <c r="L45" s="84"/>
      <c r="M45" s="84"/>
      <c r="N45" s="84"/>
      <c r="O45" s="84"/>
      <c r="P45" s="77">
        <f t="shared" si="11"/>
        <v>3300</v>
      </c>
    </row>
    <row r="46" spans="2:39">
      <c r="B46" s="140" t="s">
        <v>103</v>
      </c>
      <c r="C46" s="87"/>
      <c r="D46" s="84"/>
      <c r="E46" s="84"/>
      <c r="F46" s="84"/>
      <c r="G46" s="84"/>
      <c r="H46" s="84"/>
      <c r="I46" s="84"/>
      <c r="J46" s="84"/>
      <c r="K46" s="84"/>
      <c r="L46" s="84"/>
      <c r="M46" s="84"/>
      <c r="N46" s="84"/>
      <c r="O46" s="141"/>
      <c r="P46" s="77">
        <f>SUM(D46:O46)</f>
        <v>0</v>
      </c>
    </row>
    <row r="47" spans="2:39">
      <c r="B47" s="69" t="s">
        <v>104</v>
      </c>
      <c r="C47" s="87"/>
      <c r="D47" s="128"/>
      <c r="E47" s="128"/>
      <c r="F47" s="128"/>
      <c r="G47" s="128"/>
      <c r="H47" s="128"/>
      <c r="I47" s="128"/>
      <c r="J47" s="128"/>
      <c r="K47" s="128"/>
      <c r="L47" s="128"/>
      <c r="M47" s="128"/>
      <c r="N47" s="128"/>
      <c r="O47" s="128"/>
      <c r="P47" s="77">
        <f>SUM(D47:O47)</f>
        <v>0</v>
      </c>
    </row>
    <row r="48" spans="2:39">
      <c r="B48" s="69" t="s">
        <v>105</v>
      </c>
      <c r="C48" s="87"/>
      <c r="D48" s="129"/>
      <c r="E48" s="129"/>
      <c r="F48" s="129"/>
      <c r="G48" s="129"/>
      <c r="H48" s="129"/>
      <c r="I48" s="129"/>
      <c r="J48" s="129"/>
      <c r="K48" s="129"/>
      <c r="L48" s="129"/>
      <c r="M48" s="129"/>
      <c r="N48" s="129"/>
      <c r="O48" s="129"/>
      <c r="P48" s="77">
        <f t="shared" si="11"/>
        <v>0</v>
      </c>
    </row>
    <row r="49" spans="2:37">
      <c r="B49" s="69" t="s">
        <v>106</v>
      </c>
      <c r="C49" s="87"/>
      <c r="D49" s="129"/>
      <c r="E49" s="129"/>
      <c r="F49" s="129"/>
      <c r="G49" s="129"/>
      <c r="H49" s="129"/>
      <c r="I49" s="129"/>
      <c r="J49" s="129"/>
      <c r="K49" s="129"/>
      <c r="L49" s="129"/>
      <c r="M49" s="129"/>
      <c r="N49" s="129"/>
      <c r="O49" s="130"/>
      <c r="P49" s="77">
        <f t="shared" si="11"/>
        <v>0</v>
      </c>
    </row>
    <row r="50" spans="2:37">
      <c r="B50" s="69" t="s">
        <v>107</v>
      </c>
      <c r="C50" s="87"/>
      <c r="D50" s="129"/>
      <c r="E50" s="129"/>
      <c r="F50" s="129"/>
      <c r="G50" s="129"/>
      <c r="H50" s="129"/>
      <c r="I50" s="129"/>
      <c r="J50" s="129"/>
      <c r="K50" s="129"/>
      <c r="L50" s="129"/>
      <c r="M50" s="129"/>
      <c r="N50" s="129"/>
      <c r="O50" s="129"/>
      <c r="P50" s="77">
        <f>SUM(D50:O50)</f>
        <v>0</v>
      </c>
    </row>
    <row r="51" spans="2:37">
      <c r="B51" s="41" t="s">
        <v>108</v>
      </c>
      <c r="C51" s="94"/>
      <c r="D51" s="79">
        <f>SUM(D45:D50)</f>
        <v>3300</v>
      </c>
      <c r="E51" s="79">
        <f t="shared" ref="E51:O51" si="13">SUM(E45:E50)</f>
        <v>0</v>
      </c>
      <c r="F51" s="79">
        <f t="shared" si="13"/>
        <v>0</v>
      </c>
      <c r="G51" s="79">
        <f t="shared" si="13"/>
        <v>0</v>
      </c>
      <c r="H51" s="79">
        <f t="shared" si="13"/>
        <v>0</v>
      </c>
      <c r="I51" s="79">
        <f t="shared" si="13"/>
        <v>0</v>
      </c>
      <c r="J51" s="79"/>
      <c r="K51" s="79"/>
      <c r="L51" s="79"/>
      <c r="M51" s="79"/>
      <c r="N51" s="79"/>
      <c r="O51" s="79"/>
      <c r="P51" s="77">
        <f>SUM(D51:O51)</f>
        <v>3300</v>
      </c>
    </row>
    <row r="52" spans="2:37">
      <c r="B52" s="41" t="s">
        <v>109</v>
      </c>
      <c r="C52" s="94"/>
      <c r="D52" s="79">
        <f>+D25+D43+D51</f>
        <v>3750</v>
      </c>
      <c r="E52" s="79">
        <f t="shared" ref="E52:O52" si="14">+E25+E43+E51</f>
        <v>700</v>
      </c>
      <c r="F52" s="79">
        <f t="shared" si="14"/>
        <v>1200</v>
      </c>
      <c r="G52" s="79">
        <f t="shared" si="14"/>
        <v>700</v>
      </c>
      <c r="H52" s="79">
        <f t="shared" si="14"/>
        <v>1950</v>
      </c>
      <c r="I52" s="79">
        <f t="shared" si="14"/>
        <v>1800</v>
      </c>
      <c r="J52" s="79"/>
      <c r="K52" s="79"/>
      <c r="L52" s="79"/>
      <c r="M52" s="79"/>
      <c r="N52" s="79"/>
      <c r="O52" s="79"/>
      <c r="P52" s="77">
        <f>SUM(D52:O52)</f>
        <v>10100</v>
      </c>
    </row>
    <row r="53" spans="2:37">
      <c r="B53" s="25"/>
      <c r="C53" s="91"/>
      <c r="D53" s="42"/>
      <c r="E53" s="42"/>
      <c r="F53" s="42"/>
      <c r="G53" s="42"/>
      <c r="H53" s="42"/>
      <c r="I53" s="42"/>
      <c r="J53" s="42"/>
      <c r="K53" s="42"/>
      <c r="L53" s="42"/>
      <c r="M53" s="42"/>
      <c r="N53" s="42"/>
      <c r="O53" s="103"/>
      <c r="P53" s="62"/>
    </row>
    <row r="54" spans="2:37">
      <c r="B54" s="41" t="s">
        <v>110</v>
      </c>
      <c r="C54" s="94"/>
      <c r="D54" s="79">
        <f>+D18-D52</f>
        <v>175</v>
      </c>
      <c r="E54" s="79">
        <f t="shared" ref="E54:O54" si="15">+E18-E52</f>
        <v>550</v>
      </c>
      <c r="F54" s="79">
        <f t="shared" si="15"/>
        <v>50</v>
      </c>
      <c r="G54" s="79">
        <f t="shared" si="15"/>
        <v>2050</v>
      </c>
      <c r="H54" s="79">
        <f t="shared" si="15"/>
        <v>-75</v>
      </c>
      <c r="I54" s="79">
        <f t="shared" si="15"/>
        <v>-550</v>
      </c>
      <c r="J54" s="79"/>
      <c r="K54" s="79"/>
      <c r="L54" s="79"/>
      <c r="M54" s="79"/>
      <c r="N54" s="79"/>
      <c r="O54" s="79"/>
      <c r="P54" s="79">
        <f>P18-P52</f>
        <v>2200</v>
      </c>
    </row>
    <row r="55" spans="2:37">
      <c r="B55" s="25"/>
      <c r="C55" s="91"/>
      <c r="D55" s="42"/>
      <c r="E55" s="42"/>
      <c r="F55" s="42"/>
      <c r="G55" s="42"/>
      <c r="H55" s="42"/>
      <c r="I55" s="42"/>
      <c r="J55" s="42"/>
      <c r="K55" s="42"/>
      <c r="L55" s="42"/>
      <c r="M55" s="42"/>
      <c r="N55" s="42"/>
      <c r="O55" s="103"/>
      <c r="P55" s="62"/>
    </row>
    <row r="56" spans="2:37">
      <c r="B56" s="41" t="s">
        <v>111</v>
      </c>
      <c r="C56" s="94"/>
      <c r="D56" s="79">
        <v>0</v>
      </c>
      <c r="E56" s="79">
        <f>+D58</f>
        <v>175</v>
      </c>
      <c r="F56" s="79">
        <f t="shared" ref="F56:O56" si="16">+E58</f>
        <v>725</v>
      </c>
      <c r="G56" s="79">
        <f t="shared" si="16"/>
        <v>775</v>
      </c>
      <c r="H56" s="79">
        <f t="shared" si="16"/>
        <v>2825</v>
      </c>
      <c r="I56" s="79">
        <f t="shared" si="16"/>
        <v>2750</v>
      </c>
      <c r="J56" s="79"/>
      <c r="K56" s="79"/>
      <c r="L56" s="79"/>
      <c r="M56" s="79"/>
      <c r="N56" s="79"/>
      <c r="O56" s="79"/>
      <c r="P56" s="77">
        <f>D56</f>
        <v>0</v>
      </c>
    </row>
    <row r="57" spans="2:37">
      <c r="B57" s="25"/>
      <c r="C57" s="91"/>
      <c r="D57" s="42"/>
      <c r="E57" s="42"/>
      <c r="F57" s="42"/>
      <c r="G57" s="42"/>
      <c r="H57" s="42"/>
      <c r="I57" s="42"/>
      <c r="J57" s="42"/>
      <c r="K57" s="42"/>
      <c r="L57" s="42"/>
      <c r="M57" s="42"/>
      <c r="N57" s="42"/>
      <c r="O57" s="101"/>
      <c r="P57" s="62"/>
    </row>
    <row r="58" spans="2:37" ht="13.5" thickBot="1">
      <c r="B58" s="80" t="s">
        <v>112</v>
      </c>
      <c r="C58" s="98"/>
      <c r="D58" s="81">
        <f>SUM(D54:D56)</f>
        <v>175</v>
      </c>
      <c r="E58" s="81">
        <f>SUM(E54:E56)</f>
        <v>725</v>
      </c>
      <c r="F58" s="81">
        <f>SUM(F54:F56)</f>
        <v>775</v>
      </c>
      <c r="G58" s="81">
        <f>SUM(G54:G56)</f>
        <v>2825</v>
      </c>
      <c r="H58" s="81">
        <f t="shared" ref="H58:N58" si="17">SUM(H54:H56)</f>
        <v>2750</v>
      </c>
      <c r="I58" s="81">
        <f t="shared" si="17"/>
        <v>2200</v>
      </c>
      <c r="J58" s="81"/>
      <c r="K58" s="81"/>
      <c r="L58" s="81"/>
      <c r="M58" s="81"/>
      <c r="N58" s="81"/>
      <c r="O58" s="81"/>
      <c r="P58" s="81">
        <f>SUM(P54:P56)</f>
        <v>2200</v>
      </c>
    </row>
    <row r="59" spans="2:37" s="10" customFormat="1">
      <c r="B59" s="20"/>
      <c r="C59" s="20"/>
      <c r="D59" s="23"/>
      <c r="E59" s="23"/>
      <c r="F59" s="112"/>
      <c r="G59" s="112"/>
      <c r="H59" s="112"/>
      <c r="I59" s="112"/>
      <c r="J59" s="23"/>
      <c r="K59" s="23"/>
      <c r="L59" s="23"/>
      <c r="M59" s="23"/>
      <c r="N59" s="23"/>
      <c r="O59" s="24"/>
      <c r="P59" s="24"/>
      <c r="Q59" s="24"/>
      <c r="R59" s="24"/>
      <c r="S59" s="24"/>
      <c r="T59" s="24"/>
      <c r="U59" s="24"/>
      <c r="V59" s="24"/>
      <c r="W59" s="24"/>
      <c r="X59" s="24"/>
      <c r="Y59" s="24"/>
      <c r="Z59" s="24"/>
      <c r="AA59" s="24"/>
      <c r="AB59" s="24"/>
      <c r="AC59" s="24"/>
      <c r="AD59" s="24"/>
      <c r="AE59" s="24"/>
      <c r="AF59" s="24"/>
      <c r="AG59" s="24"/>
      <c r="AH59" s="24"/>
      <c r="AI59" s="24"/>
      <c r="AJ59" s="24"/>
      <c r="AK59" s="24"/>
    </row>
    <row r="60" spans="2:37" s="10" customFormat="1" ht="38.25" hidden="1">
      <c r="B60" s="82" t="s">
        <v>113</v>
      </c>
      <c r="C60" s="83" t="s">
        <v>114</v>
      </c>
      <c r="D60" s="83" t="s">
        <v>115</v>
      </c>
      <c r="E60" s="83" t="s">
        <v>116</v>
      </c>
      <c r="F60" s="118" t="s">
        <v>117</v>
      </c>
      <c r="G60" s="114"/>
      <c r="H60" s="113"/>
      <c r="I60" s="112"/>
      <c r="J60" s="23"/>
      <c r="K60" s="23"/>
      <c r="L60" s="43"/>
      <c r="M60" s="45"/>
      <c r="N60" s="45"/>
      <c r="O60" s="24"/>
      <c r="P60" s="24"/>
      <c r="Q60" s="24"/>
      <c r="R60" s="24"/>
      <c r="S60" s="24"/>
      <c r="T60" s="24"/>
      <c r="U60" s="24"/>
      <c r="V60" s="24"/>
      <c r="W60" s="24"/>
      <c r="X60" s="24"/>
      <c r="Y60" s="24"/>
      <c r="Z60" s="24"/>
      <c r="AA60" s="24"/>
      <c r="AB60" s="24"/>
      <c r="AC60" s="24"/>
      <c r="AD60" s="24"/>
      <c r="AE60" s="24"/>
      <c r="AF60" s="24"/>
      <c r="AG60" s="24"/>
      <c r="AH60" s="24"/>
      <c r="AI60" s="24"/>
      <c r="AJ60" s="24"/>
      <c r="AK60" s="24"/>
    </row>
    <row r="61" spans="2:37" s="10" customFormat="1" ht="12" hidden="1" customHeight="1">
      <c r="B61" s="181" t="s">
        <v>118</v>
      </c>
      <c r="C61" s="182">
        <f>D15</f>
        <v>1500</v>
      </c>
      <c r="D61" s="183">
        <v>0.03</v>
      </c>
      <c r="E61" s="183">
        <v>0.03</v>
      </c>
      <c r="F61" s="184">
        <v>15</v>
      </c>
      <c r="G61" s="185"/>
      <c r="H61" s="115"/>
      <c r="I61" s="112"/>
      <c r="J61" s="23"/>
      <c r="K61" s="23"/>
      <c r="L61" s="23"/>
      <c r="M61" s="23"/>
      <c r="N61" s="23"/>
      <c r="O61" s="23"/>
      <c r="P61" s="23"/>
      <c r="Q61" s="24"/>
      <c r="R61" s="24"/>
      <c r="S61" s="24"/>
      <c r="T61" s="24"/>
      <c r="U61" s="24"/>
      <c r="V61" s="24"/>
      <c r="W61" s="24"/>
      <c r="X61" s="24"/>
      <c r="Y61" s="24"/>
      <c r="Z61" s="24"/>
      <c r="AA61" s="24"/>
      <c r="AB61" s="24"/>
      <c r="AC61" s="24"/>
      <c r="AD61" s="24"/>
      <c r="AE61" s="24"/>
      <c r="AF61" s="24"/>
      <c r="AG61" s="24"/>
      <c r="AH61" s="24"/>
      <c r="AI61" s="24"/>
    </row>
    <row r="62" spans="2:37" s="10" customFormat="1" ht="13.5" hidden="1" customHeight="1">
      <c r="B62" s="181" t="s">
        <v>119</v>
      </c>
      <c r="C62" s="182">
        <f>D16</f>
        <v>0</v>
      </c>
      <c r="D62" s="183">
        <v>0.05</v>
      </c>
      <c r="E62" s="183">
        <v>0.05</v>
      </c>
      <c r="F62" s="184">
        <v>0</v>
      </c>
      <c r="G62" s="185"/>
      <c r="H62" s="116"/>
      <c r="I62" s="112"/>
      <c r="J62" s="23"/>
      <c r="K62" s="23"/>
      <c r="L62" s="23"/>
      <c r="M62" s="23"/>
      <c r="N62" s="23"/>
      <c r="O62" s="23"/>
      <c r="P62" s="43"/>
      <c r="Q62" s="24"/>
      <c r="R62" s="24"/>
      <c r="S62" s="24"/>
      <c r="T62" s="24"/>
      <c r="U62" s="24"/>
      <c r="V62" s="24"/>
      <c r="W62" s="24"/>
      <c r="X62" s="24"/>
      <c r="Y62" s="24"/>
      <c r="Z62" s="24"/>
      <c r="AA62" s="24"/>
      <c r="AB62" s="24"/>
      <c r="AC62" s="24"/>
      <c r="AD62" s="24"/>
      <c r="AE62" s="24"/>
      <c r="AF62" s="24"/>
      <c r="AG62" s="24"/>
      <c r="AH62" s="24"/>
      <c r="AI62" s="24"/>
    </row>
    <row r="63" spans="2:37" s="10" customFormat="1" ht="13.5" hidden="1" customHeight="1">
      <c r="B63" s="186" t="s">
        <v>120</v>
      </c>
      <c r="C63" s="187">
        <f>SUM(C61:C62)</f>
        <v>1500</v>
      </c>
      <c r="D63" s="188"/>
      <c r="E63" s="188"/>
      <c r="F63" s="189"/>
      <c r="G63" s="116"/>
      <c r="H63" s="116"/>
      <c r="I63" s="112"/>
      <c r="J63" s="23"/>
      <c r="K63" s="23"/>
      <c r="L63" s="23"/>
      <c r="M63" s="23"/>
      <c r="N63" s="23"/>
      <c r="O63" s="23"/>
      <c r="P63" s="43"/>
      <c r="Q63" s="24"/>
      <c r="R63" s="24"/>
      <c r="S63" s="24"/>
      <c r="T63" s="24"/>
      <c r="U63" s="24"/>
      <c r="V63" s="24"/>
      <c r="W63" s="24"/>
      <c r="X63" s="24"/>
      <c r="Y63" s="24"/>
      <c r="Z63" s="24"/>
      <c r="AA63" s="24"/>
      <c r="AB63" s="24"/>
      <c r="AC63" s="24"/>
      <c r="AD63" s="24"/>
      <c r="AE63" s="24"/>
      <c r="AF63" s="24"/>
      <c r="AG63" s="24"/>
      <c r="AH63" s="24"/>
      <c r="AI63" s="24"/>
    </row>
    <row r="64" spans="2:37" s="10" customFormat="1" ht="12.75" customHeight="1">
      <c r="B64" s="20"/>
      <c r="C64" s="20"/>
      <c r="D64" s="23"/>
      <c r="E64" s="23"/>
      <c r="F64" s="112"/>
      <c r="G64" s="112"/>
      <c r="H64" s="117"/>
      <c r="I64" s="112"/>
      <c r="J64" s="23"/>
      <c r="K64" s="23"/>
      <c r="L64" s="23"/>
      <c r="M64" s="23"/>
      <c r="N64" s="23"/>
      <c r="O64" s="23"/>
      <c r="P64" s="43"/>
      <c r="Q64" s="24"/>
      <c r="R64" s="24"/>
      <c r="S64" s="24"/>
      <c r="T64" s="24"/>
      <c r="U64" s="24"/>
      <c r="V64" s="24"/>
      <c r="W64" s="24"/>
      <c r="X64" s="24"/>
      <c r="Y64" s="24"/>
      <c r="Z64" s="24"/>
      <c r="AA64" s="24"/>
      <c r="AB64" s="24"/>
      <c r="AC64" s="24"/>
      <c r="AD64" s="24"/>
      <c r="AE64" s="24"/>
      <c r="AF64" s="24"/>
      <c r="AG64" s="24"/>
      <c r="AH64" s="24"/>
      <c r="AI64" s="24"/>
    </row>
    <row r="65" spans="2:39" s="10" customFormat="1">
      <c r="B65" s="142" t="s">
        <v>121</v>
      </c>
      <c r="C65" s="134"/>
      <c r="D65" s="135"/>
      <c r="E65" s="135"/>
      <c r="F65" s="135"/>
      <c r="G65" s="135"/>
      <c r="H65" s="133"/>
      <c r="I65" s="135"/>
      <c r="J65" s="135"/>
      <c r="K65" s="135"/>
      <c r="L65" s="135"/>
      <c r="M65" s="23"/>
      <c r="N65" s="23"/>
      <c r="O65" s="23"/>
      <c r="P65" s="43"/>
      <c r="Q65" s="24"/>
      <c r="R65" s="24"/>
      <c r="S65" s="24"/>
      <c r="T65" s="24"/>
      <c r="U65" s="24"/>
      <c r="V65" s="24"/>
      <c r="W65" s="24"/>
      <c r="X65" s="24"/>
      <c r="Y65" s="24"/>
      <c r="Z65" s="24"/>
      <c r="AA65" s="24"/>
      <c r="AB65" s="24"/>
      <c r="AC65" s="24"/>
      <c r="AD65" s="24"/>
      <c r="AE65" s="24"/>
      <c r="AF65" s="24"/>
      <c r="AG65" s="24"/>
      <c r="AH65" s="24"/>
      <c r="AI65" s="24"/>
    </row>
    <row r="66" spans="2:39" s="46" customFormat="1">
      <c r="B66" s="136" t="s">
        <v>122</v>
      </c>
      <c r="C66" s="134"/>
      <c r="D66" s="135"/>
      <c r="E66" s="135"/>
      <c r="F66" s="135"/>
      <c r="G66" s="135"/>
      <c r="H66" s="135"/>
      <c r="I66" s="135"/>
      <c r="J66" s="23"/>
      <c r="K66" s="23"/>
      <c r="L66" s="23"/>
      <c r="M66" s="23"/>
      <c r="N66" s="23"/>
      <c r="O66" s="23"/>
      <c r="P66" s="43"/>
      <c r="Q66" s="45"/>
      <c r="R66" s="45"/>
      <c r="S66" s="45"/>
      <c r="T66" s="45"/>
      <c r="U66" s="45"/>
      <c r="V66" s="45"/>
      <c r="W66" s="45"/>
      <c r="X66" s="45"/>
      <c r="Y66" s="45"/>
      <c r="Z66" s="45"/>
      <c r="AA66" s="45"/>
      <c r="AB66" s="45"/>
      <c r="AC66" s="45"/>
      <c r="AD66" s="45"/>
      <c r="AE66" s="45"/>
      <c r="AF66" s="45"/>
      <c r="AG66" s="45"/>
      <c r="AH66" s="45"/>
      <c r="AI66" s="45"/>
    </row>
    <row r="67" spans="2:39">
      <c r="B67" s="134" t="s">
        <v>123</v>
      </c>
      <c r="C67" s="134"/>
      <c r="D67" s="135"/>
      <c r="E67" s="135"/>
      <c r="F67" s="135"/>
      <c r="G67" s="135"/>
      <c r="H67" s="135"/>
      <c r="I67" s="135"/>
      <c r="AJ67" s="20"/>
      <c r="AK67" s="20"/>
      <c r="AL67" s="20"/>
      <c r="AM67" s="20"/>
    </row>
    <row r="68" spans="2:39" ht="35.25">
      <c r="B68" s="191" t="s">
        <v>61</v>
      </c>
      <c r="AJ68" s="20"/>
      <c r="AK68" s="20"/>
      <c r="AL68" s="20"/>
      <c r="AM68" s="20"/>
    </row>
    <row r="69" spans="2:39">
      <c r="B69" s="171"/>
      <c r="AJ69" s="20"/>
      <c r="AK69" s="20"/>
      <c r="AL69" s="20"/>
      <c r="AM69" s="20"/>
    </row>
    <row r="70" spans="2:39">
      <c r="AJ70" s="20"/>
      <c r="AK70" s="20"/>
      <c r="AL70" s="20"/>
      <c r="AM70" s="20"/>
    </row>
  </sheetData>
  <phoneticPr fontId="14" type="noConversion"/>
  <pageMargins left="0.75000000000000011" right="0.75000000000000011" top="1" bottom="1" header="0.5" footer="0.5"/>
  <pageSetup paperSize="5" scale="50" orientation="landscape"/>
  <headerFooter alignWithMargins="0"/>
  <colBreaks count="1" manualBreakCount="1">
    <brk id="17" max="1048575" man="1"/>
  </colBreaks>
  <ignoredErrors>
    <ignoredError sqref="P1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D6661F52A83249995862B27304E659" ma:contentTypeVersion="15" ma:contentTypeDescription="Create a new document." ma:contentTypeScope="" ma:versionID="960d725f775ed4fabd7a9d123bcacfaf">
  <xsd:schema xmlns:xsd="http://www.w3.org/2001/XMLSchema" xmlns:xs="http://www.w3.org/2001/XMLSchema" xmlns:p="http://schemas.microsoft.com/office/2006/metadata/properties" xmlns:ns2="43b3b470-6739-45f0-b243-dfbcc849edd5" xmlns:ns3="01a64841-098e-4b48-a9cb-f1776db7870e" targetNamespace="http://schemas.microsoft.com/office/2006/metadata/properties" ma:root="true" ma:fieldsID="4a53af8adf1e9a1677f8b0248842bcb0" ns2:_="" ns3:_="">
    <xsd:import namespace="43b3b470-6739-45f0-b243-dfbcc849edd5"/>
    <xsd:import namespace="01a64841-098e-4b48-a9cb-f1776db787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3b470-6739-45f0-b243-dfbcc849ed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08aacaa-3c5d-4342-bbf4-191accfdda4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a64841-098e-4b48-a9cb-f1776db7870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5cf3af7-8e4c-4cd7-bae6-49b6d71e5cdf}" ma:internalName="TaxCatchAll" ma:showField="CatchAllData" ma:web="01a64841-098e-4b48-a9cb-f1776db7870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82217E-8D61-462A-BE9E-7099F9B8ACBE}"/>
</file>

<file path=customXml/itemProps2.xml><?xml version="1.0" encoding="utf-8"?>
<ds:datastoreItem xmlns:ds="http://schemas.openxmlformats.org/officeDocument/2006/customXml" ds:itemID="{A6C96E4C-590F-48FE-8FF0-4F749FC3930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ghughes</dc:creator>
  <cp:keywords/>
  <dc:description/>
  <cp:lastModifiedBy/>
  <cp:revision/>
  <dcterms:created xsi:type="dcterms:W3CDTF">2008-05-26T20:24:12Z</dcterms:created>
  <dcterms:modified xsi:type="dcterms:W3CDTF">2025-03-17T14:33:12Z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